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NRYC\COMISION ELECTORAL\DATA DOCENTES ELECCIONES AL CO-GOBIERNO\"/>
    </mc:Choice>
  </mc:AlternateContent>
  <xr:revisionPtr revIDLastSave="0" documentId="13_ncr:1_{70BE32E0-E081-4793-A408-6583B32572B8}" xr6:coauthVersionLast="37" xr6:coauthVersionMax="37" xr10:uidLastSave="{00000000-0000-0000-0000-000000000000}"/>
  <bookViews>
    <workbookView xWindow="0" yWindow="0" windowWidth="21600" windowHeight="9230" tabRatio="760" firstSheet="1" activeTab="1" xr2:uid="{00000000-000D-0000-FFFF-FFFF00000000}"/>
  </bookViews>
  <sheets>
    <sheet name="LISTADO_IEU_POR_CODIGO" sheetId="2" state="hidden" r:id="rId1"/>
    <sheet name="RESUMEN" sheetId="3" r:id="rId2"/>
    <sheet name="RESUMEN_PRESUPUESTARIO" sheetId="4" state="hidden" r:id="rId3"/>
    <sheet name="RESUMEN_GENERAL" sheetId="5" state="hidden" r:id="rId4"/>
    <sheet name="DOC_FIJOS" sheetId="7" r:id="rId5"/>
    <sheet name="DOC_CONTRATADOS" sheetId="8" r:id="rId6"/>
    <sheet name="DOC_JUBILADOS" sheetId="13" r:id="rId7"/>
  </sheets>
  <definedNames>
    <definedName name="_xlnm._FilterDatabase" localSheetId="5">DOC_CONTRATADOS!$A$7:$IA$485</definedName>
    <definedName name="_xlnm._FilterDatabase" localSheetId="4" hidden="1">DOC_FIJOS!$A$7:$FK$227</definedName>
    <definedName name="_xlnm._FilterDatabase" localSheetId="6" hidden="1">DOC_JUBILADOS!$A$7:$FZ$467</definedName>
    <definedName name="_FilterDatabase_0" localSheetId="5">DOC_CONTRATADOS!$A$7:$IA$485</definedName>
    <definedName name="_FilterDatabase_0" localSheetId="4">DOC_FIJOS!$A$7:$FK$227</definedName>
    <definedName name="_FilterDatabase_0" localSheetId="6">DOC_JUBILADOS!$A$7:$FZ$467</definedName>
    <definedName name="_FilterDatabase_0_0" localSheetId="5">DOC_CONTRATADOS!$A$7:$IA$485</definedName>
    <definedName name="_FilterDatabase_0_0" localSheetId="4">DOC_FIJOS!$A$7:$FK$227</definedName>
    <definedName name="_FilterDatabase_0_0" localSheetId="6">DOC_JUBILADOS!$A$7:$FZ$467</definedName>
    <definedName name="_FilterDatabase_0_0_0" localSheetId="5">DOC_CONTRATADOS!$A$7:$IA$485</definedName>
    <definedName name="_FilterDatabase_0_0_0" localSheetId="4">DOC_FIJOS!$A$7:$FK$227</definedName>
    <definedName name="_FilterDatabase_0_0_0" localSheetId="6">DOC_JUBILADOS!$A$7:$FZ$467</definedName>
    <definedName name="_FilterDatabase_0_0_0_0" localSheetId="5">DOC_CONTRATADOS!$A$7:$IA$485</definedName>
    <definedName name="_FilterDatabase_0_0_0_0" localSheetId="4">DOC_FIJOS!$A$7:$FK$227</definedName>
    <definedName name="_FilterDatabase_0_0_0_0" localSheetId="6">DOC_JUBILADOS!$A$7:$FZ$467</definedName>
    <definedName name="_FilterDatabase_0_0_0_0_0" localSheetId="5">DOC_CONTRATADOS!$A$7:$IA$485</definedName>
    <definedName name="_FilterDatabase_0_0_0_0_0" localSheetId="4">DOC_FIJOS!$A$7:$FK$227</definedName>
    <definedName name="_FilterDatabase_0_0_0_0_0" localSheetId="6">DOC_JUBILADOS!$A$7:$FZ$467</definedName>
    <definedName name="CODIGO">LISTADO_IEU_POR_CODIGO!$A$5:$A$60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294" i="13" l="1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H165" i="7" l="1"/>
  <c r="I165" i="7" s="1"/>
  <c r="H166" i="7"/>
  <c r="I166" i="7" s="1"/>
  <c r="H167" i="7"/>
  <c r="I167" i="7" s="1"/>
  <c r="H168" i="7"/>
  <c r="I168" i="7" s="1"/>
  <c r="H169" i="7"/>
  <c r="I169" i="7" s="1"/>
  <c r="H170" i="7"/>
  <c r="I170" i="7" s="1"/>
  <c r="H171" i="7"/>
  <c r="I171" i="7" s="1"/>
  <c r="H172" i="7"/>
  <c r="I172" i="7" s="1"/>
  <c r="H173" i="7"/>
  <c r="I173" i="7" s="1"/>
  <c r="H174" i="7"/>
  <c r="I174" i="7" s="1"/>
  <c r="H175" i="7"/>
  <c r="I175" i="7" s="1"/>
  <c r="H176" i="7"/>
  <c r="I176" i="7" s="1"/>
  <c r="H177" i="7"/>
  <c r="I177" i="7" s="1"/>
  <c r="H178" i="7"/>
  <c r="I178" i="7" s="1"/>
  <c r="H179" i="7"/>
  <c r="I179" i="7" s="1"/>
  <c r="H180" i="7"/>
  <c r="I180" i="7" s="1"/>
  <c r="H181" i="7"/>
  <c r="I181" i="7" s="1"/>
  <c r="H182" i="7"/>
  <c r="I182" i="7" s="1"/>
  <c r="H183" i="7"/>
  <c r="I183" i="7" s="1"/>
  <c r="H184" i="7"/>
  <c r="I184" i="7" s="1"/>
  <c r="H185" i="7"/>
  <c r="I185" i="7" s="1"/>
  <c r="H186" i="7"/>
  <c r="I186" i="7" s="1"/>
  <c r="H187" i="7"/>
  <c r="I187" i="7" s="1"/>
  <c r="H188" i="7"/>
  <c r="I188" i="7" s="1"/>
  <c r="H189" i="7"/>
  <c r="I189" i="7" s="1"/>
  <c r="H190" i="7"/>
  <c r="I190" i="7" s="1"/>
  <c r="H191" i="7"/>
  <c r="I191" i="7" s="1"/>
  <c r="H192" i="7"/>
  <c r="I192" i="7" s="1"/>
  <c r="H193" i="7"/>
  <c r="I193" i="7" s="1"/>
  <c r="H194" i="7"/>
  <c r="I194" i="7" s="1"/>
  <c r="H195" i="7"/>
  <c r="I195" i="7" s="1"/>
  <c r="H196" i="7"/>
  <c r="I196" i="7" s="1"/>
  <c r="H197" i="7"/>
  <c r="I197" i="7" s="1"/>
  <c r="H198" i="7"/>
  <c r="I198" i="7" s="1"/>
  <c r="H199" i="7"/>
  <c r="I199" i="7" s="1"/>
  <c r="H200" i="7"/>
  <c r="I200" i="7" s="1"/>
  <c r="H201" i="7"/>
  <c r="I201" i="7" s="1"/>
  <c r="H202" i="7"/>
  <c r="I202" i="7" s="1"/>
  <c r="H203" i="7"/>
  <c r="I203" i="7" s="1"/>
  <c r="H204" i="7"/>
  <c r="I204" i="7" s="1"/>
  <c r="H205" i="7"/>
  <c r="I205" i="7" s="1"/>
  <c r="H206" i="7"/>
  <c r="I206" i="7" s="1"/>
  <c r="H207" i="7"/>
  <c r="I207" i="7" s="1"/>
  <c r="H208" i="7"/>
  <c r="I208" i="7" s="1"/>
  <c r="H209" i="7"/>
  <c r="I209" i="7" s="1"/>
  <c r="H210" i="7"/>
  <c r="I210" i="7" s="1"/>
  <c r="H211" i="7"/>
  <c r="I211" i="7" s="1"/>
  <c r="H212" i="7"/>
  <c r="I212" i="7" s="1"/>
  <c r="H213" i="7"/>
  <c r="I213" i="7" s="1"/>
  <c r="H214" i="7"/>
  <c r="I214" i="7" s="1"/>
  <c r="H215" i="7"/>
  <c r="I215" i="7" s="1"/>
  <c r="H216" i="7"/>
  <c r="I216" i="7" s="1"/>
  <c r="H217" i="7"/>
  <c r="I217" i="7" s="1"/>
  <c r="H218" i="7"/>
  <c r="I218" i="7" s="1"/>
  <c r="C227" i="7"/>
  <c r="C467" i="13" l="1"/>
  <c r="H8" i="7"/>
  <c r="I8" i="7" s="1"/>
  <c r="H9" i="7"/>
  <c r="I9" i="7" s="1"/>
  <c r="H10" i="7"/>
  <c r="I10" i="7" s="1"/>
  <c r="H11" i="7"/>
  <c r="I11" i="7" s="1"/>
  <c r="H12" i="7"/>
  <c r="I12" i="7" s="1"/>
  <c r="H13" i="7"/>
  <c r="I13" i="7" s="1"/>
  <c r="H14" i="7"/>
  <c r="I14" i="7" s="1"/>
  <c r="H15" i="7"/>
  <c r="I15" i="7" s="1"/>
  <c r="H16" i="7"/>
  <c r="I16" i="7" s="1"/>
  <c r="H17" i="7"/>
  <c r="I17" i="7" s="1"/>
  <c r="H18" i="7"/>
  <c r="I18" i="7" s="1"/>
  <c r="H19" i="7"/>
  <c r="I19" i="7" s="1"/>
  <c r="H20" i="7"/>
  <c r="I20" i="7" s="1"/>
  <c r="H21" i="7"/>
  <c r="I21" i="7" s="1"/>
  <c r="H22" i="7"/>
  <c r="I22" i="7" s="1"/>
  <c r="H23" i="7"/>
  <c r="I23" i="7" s="1"/>
  <c r="H24" i="7"/>
  <c r="I24" i="7" s="1"/>
  <c r="H25" i="7"/>
  <c r="I25" i="7" s="1"/>
  <c r="H26" i="7"/>
  <c r="I26" i="7" s="1"/>
  <c r="H27" i="7"/>
  <c r="I27" i="7" s="1"/>
  <c r="H28" i="7"/>
  <c r="I28" i="7" s="1"/>
  <c r="H29" i="7"/>
  <c r="I29" i="7" s="1"/>
  <c r="H30" i="7"/>
  <c r="I30" i="7" s="1"/>
  <c r="H31" i="7"/>
  <c r="I31" i="7" s="1"/>
  <c r="H32" i="7"/>
  <c r="I32" i="7" s="1"/>
  <c r="H33" i="7"/>
  <c r="I33" i="7" s="1"/>
  <c r="H34" i="7"/>
  <c r="I34" i="7" s="1"/>
  <c r="H35" i="7"/>
  <c r="I35" i="7" s="1"/>
  <c r="H36" i="7"/>
  <c r="I36" i="7" s="1"/>
  <c r="H37" i="7"/>
  <c r="I37" i="7" s="1"/>
  <c r="H38" i="7"/>
  <c r="I38" i="7" s="1"/>
  <c r="H39" i="7"/>
  <c r="I39" i="7" s="1"/>
  <c r="H40" i="7"/>
  <c r="I40" i="7" s="1"/>
  <c r="H41" i="7"/>
  <c r="I41" i="7" s="1"/>
  <c r="H42" i="7"/>
  <c r="I42" i="7" s="1"/>
  <c r="H43" i="7"/>
  <c r="I43" i="7" s="1"/>
  <c r="H44" i="7"/>
  <c r="I44" i="7" s="1"/>
  <c r="H45" i="7"/>
  <c r="I45" i="7" s="1"/>
  <c r="H46" i="7"/>
  <c r="I46" i="7" s="1"/>
  <c r="H47" i="7"/>
  <c r="I47" i="7" s="1"/>
  <c r="H48" i="7"/>
  <c r="I48" i="7" s="1"/>
  <c r="H49" i="7"/>
  <c r="I49" i="7" s="1"/>
  <c r="H50" i="7"/>
  <c r="I50" i="7" s="1"/>
  <c r="H51" i="7"/>
  <c r="I51" i="7" s="1"/>
  <c r="H52" i="7"/>
  <c r="I52" i="7" s="1"/>
  <c r="H53" i="7"/>
  <c r="I53" i="7" s="1"/>
  <c r="H54" i="7"/>
  <c r="I54" i="7" s="1"/>
  <c r="H55" i="7"/>
  <c r="I55" i="7" s="1"/>
  <c r="H56" i="7"/>
  <c r="I56" i="7" s="1"/>
  <c r="H57" i="7"/>
  <c r="I57" i="7" s="1"/>
  <c r="H58" i="7"/>
  <c r="I58" i="7" s="1"/>
  <c r="H59" i="7"/>
  <c r="I59" i="7" s="1"/>
  <c r="H60" i="7"/>
  <c r="I60" i="7" s="1"/>
  <c r="H61" i="7"/>
  <c r="I61" i="7" s="1"/>
  <c r="H62" i="7"/>
  <c r="I62" i="7" s="1"/>
  <c r="H63" i="7"/>
  <c r="I63" i="7" s="1"/>
  <c r="H64" i="7"/>
  <c r="I64" i="7" s="1"/>
  <c r="H65" i="7"/>
  <c r="I65" i="7" s="1"/>
  <c r="H66" i="7"/>
  <c r="I66" i="7" s="1"/>
  <c r="H67" i="7"/>
  <c r="I67" i="7" s="1"/>
  <c r="H68" i="7"/>
  <c r="I68" i="7" s="1"/>
  <c r="H69" i="7"/>
  <c r="I69" i="7" s="1"/>
  <c r="H70" i="7"/>
  <c r="I70" i="7" s="1"/>
  <c r="H71" i="7"/>
  <c r="I71" i="7" s="1"/>
  <c r="H72" i="7"/>
  <c r="I72" i="7" s="1"/>
  <c r="H73" i="7"/>
  <c r="I73" i="7" s="1"/>
  <c r="H74" i="7"/>
  <c r="I74" i="7" s="1"/>
  <c r="H75" i="7"/>
  <c r="I75" i="7" s="1"/>
  <c r="H76" i="7"/>
  <c r="I76" i="7" s="1"/>
  <c r="H77" i="7"/>
  <c r="I77" i="7" s="1"/>
  <c r="H78" i="7"/>
  <c r="I78" i="7" s="1"/>
  <c r="H79" i="7"/>
  <c r="I79" i="7" s="1"/>
  <c r="H80" i="7"/>
  <c r="I80" i="7" s="1"/>
  <c r="H81" i="7"/>
  <c r="I81" i="7" s="1"/>
  <c r="H82" i="7"/>
  <c r="I82" i="7" s="1"/>
  <c r="H83" i="7"/>
  <c r="I83" i="7" s="1"/>
  <c r="H84" i="7"/>
  <c r="I84" i="7" s="1"/>
  <c r="H85" i="7"/>
  <c r="I85" i="7" s="1"/>
  <c r="H86" i="7"/>
  <c r="I86" i="7" s="1"/>
  <c r="H87" i="7"/>
  <c r="I87" i="7" s="1"/>
  <c r="H88" i="7"/>
  <c r="I88" i="7" s="1"/>
  <c r="H89" i="7"/>
  <c r="I89" i="7" s="1"/>
  <c r="H90" i="7"/>
  <c r="I90" i="7" s="1"/>
  <c r="H91" i="7"/>
  <c r="I91" i="7" s="1"/>
  <c r="H92" i="7"/>
  <c r="I92" i="7" s="1"/>
  <c r="H93" i="7"/>
  <c r="I93" i="7" s="1"/>
  <c r="H94" i="7"/>
  <c r="I94" i="7" s="1"/>
  <c r="H95" i="7"/>
  <c r="I95" i="7" s="1"/>
  <c r="H96" i="7"/>
  <c r="I96" i="7" s="1"/>
  <c r="H97" i="7"/>
  <c r="I97" i="7" s="1"/>
  <c r="H98" i="7"/>
  <c r="I98" i="7" s="1"/>
  <c r="H99" i="7"/>
  <c r="I99" i="7" s="1"/>
  <c r="H100" i="7"/>
  <c r="I100" i="7" s="1"/>
  <c r="H101" i="7"/>
  <c r="I101" i="7" s="1"/>
  <c r="H102" i="7"/>
  <c r="I102" i="7" s="1"/>
  <c r="H103" i="7"/>
  <c r="I103" i="7" s="1"/>
  <c r="H104" i="7"/>
  <c r="I104" i="7" s="1"/>
  <c r="H105" i="7"/>
  <c r="I105" i="7" s="1"/>
  <c r="H106" i="7"/>
  <c r="I106" i="7" s="1"/>
  <c r="H107" i="7"/>
  <c r="I107" i="7" s="1"/>
  <c r="H108" i="7"/>
  <c r="I108" i="7" s="1"/>
  <c r="H109" i="7"/>
  <c r="I109" i="7" s="1"/>
  <c r="H110" i="7"/>
  <c r="I110" i="7" s="1"/>
  <c r="H111" i="7"/>
  <c r="I111" i="7" s="1"/>
  <c r="H112" i="7"/>
  <c r="I112" i="7" s="1"/>
  <c r="H113" i="7"/>
  <c r="I113" i="7" s="1"/>
  <c r="H114" i="7"/>
  <c r="I114" i="7" s="1"/>
  <c r="H115" i="7"/>
  <c r="I115" i="7" s="1"/>
  <c r="H116" i="7"/>
  <c r="I116" i="7" s="1"/>
  <c r="H117" i="7"/>
  <c r="I117" i="7" s="1"/>
  <c r="H118" i="7"/>
  <c r="I118" i="7" s="1"/>
  <c r="H119" i="7"/>
  <c r="I119" i="7" s="1"/>
  <c r="H120" i="7"/>
  <c r="I120" i="7" s="1"/>
  <c r="H121" i="7"/>
  <c r="I121" i="7" s="1"/>
  <c r="H122" i="7"/>
  <c r="I122" i="7" s="1"/>
  <c r="H123" i="7"/>
  <c r="I123" i="7" s="1"/>
  <c r="H124" i="7"/>
  <c r="I124" i="7" s="1"/>
  <c r="H125" i="7"/>
  <c r="I125" i="7" s="1"/>
  <c r="H126" i="7"/>
  <c r="I126" i="7" s="1"/>
  <c r="H127" i="7"/>
  <c r="I127" i="7" s="1"/>
  <c r="H128" i="7"/>
  <c r="I128" i="7" s="1"/>
  <c r="H129" i="7"/>
  <c r="I129" i="7" s="1"/>
  <c r="H130" i="7"/>
  <c r="I130" i="7" s="1"/>
  <c r="H131" i="7"/>
  <c r="I131" i="7" s="1"/>
  <c r="H132" i="7"/>
  <c r="I132" i="7" s="1"/>
  <c r="H133" i="7"/>
  <c r="I133" i="7" s="1"/>
  <c r="H134" i="7"/>
  <c r="I134" i="7" s="1"/>
  <c r="H135" i="7"/>
  <c r="I135" i="7" s="1"/>
  <c r="H136" i="7"/>
  <c r="I136" i="7" s="1"/>
  <c r="H137" i="7"/>
  <c r="I137" i="7" s="1"/>
  <c r="H138" i="7"/>
  <c r="I138" i="7" s="1"/>
  <c r="H139" i="7"/>
  <c r="I139" i="7" s="1"/>
  <c r="H140" i="7"/>
  <c r="I140" i="7" s="1"/>
  <c r="H141" i="7"/>
  <c r="I141" i="7" s="1"/>
  <c r="H142" i="7"/>
  <c r="I142" i="7" s="1"/>
  <c r="H143" i="7"/>
  <c r="I143" i="7" s="1"/>
  <c r="H144" i="7"/>
  <c r="I144" i="7" s="1"/>
  <c r="H145" i="7"/>
  <c r="I145" i="7" s="1"/>
  <c r="H146" i="7"/>
  <c r="I146" i="7" s="1"/>
  <c r="H147" i="7"/>
  <c r="I147" i="7" s="1"/>
  <c r="H148" i="7"/>
  <c r="I148" i="7" s="1"/>
  <c r="H149" i="7"/>
  <c r="I149" i="7" s="1"/>
  <c r="H150" i="7"/>
  <c r="I150" i="7" s="1"/>
  <c r="H151" i="7"/>
  <c r="I151" i="7" s="1"/>
  <c r="H152" i="7"/>
  <c r="I152" i="7" s="1"/>
  <c r="H153" i="7"/>
  <c r="I153" i="7" s="1"/>
  <c r="H154" i="7"/>
  <c r="I154" i="7" s="1"/>
  <c r="H155" i="7"/>
  <c r="I155" i="7" s="1"/>
  <c r="H156" i="7"/>
  <c r="I156" i="7" s="1"/>
  <c r="H157" i="7"/>
  <c r="I157" i="7" s="1"/>
  <c r="H158" i="7"/>
  <c r="I158" i="7" s="1"/>
  <c r="H159" i="7"/>
  <c r="I159" i="7" s="1"/>
  <c r="H160" i="7"/>
  <c r="I160" i="7" s="1"/>
  <c r="H161" i="7"/>
  <c r="I161" i="7" s="1"/>
  <c r="H162" i="7"/>
  <c r="I162" i="7" s="1"/>
  <c r="H163" i="7"/>
  <c r="I163" i="7" s="1"/>
  <c r="H164" i="7"/>
  <c r="I164" i="7" s="1"/>
  <c r="H219" i="7"/>
  <c r="I219" i="7" s="1"/>
  <c r="H220" i="7"/>
  <c r="I220" i="7" s="1"/>
  <c r="H221" i="7"/>
  <c r="I221" i="7" s="1"/>
  <c r="H222" i="7"/>
  <c r="I222" i="7" s="1"/>
  <c r="H223" i="7"/>
  <c r="I223" i="7" s="1"/>
  <c r="H224" i="7"/>
  <c r="I224" i="7" s="1"/>
  <c r="H225" i="7"/>
  <c r="I225" i="7" s="1"/>
  <c r="H226" i="7"/>
  <c r="I226" i="7" s="1"/>
  <c r="C9" i="8"/>
  <c r="C7" i="3" s="1"/>
  <c r="G8" i="13" l="1"/>
  <c r="G9" i="13" l="1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17" i="5" l="1"/>
  <c r="H17" i="5" s="1"/>
  <c r="G16" i="5"/>
  <c r="H16" i="5" s="1"/>
  <c r="E16" i="5"/>
  <c r="F15" i="5"/>
  <c r="H15" i="5" s="1"/>
  <c r="E15" i="5"/>
  <c r="F14" i="5"/>
  <c r="H14" i="5" s="1"/>
  <c r="E14" i="5"/>
  <c r="C7" i="4" s="1"/>
  <c r="G13" i="5"/>
  <c r="H13" i="5" s="1"/>
  <c r="G12" i="5"/>
  <c r="H12" i="5" s="1"/>
  <c r="E12" i="5"/>
  <c r="F11" i="5"/>
  <c r="H11" i="5" s="1"/>
  <c r="E11" i="5"/>
  <c r="F10" i="5"/>
  <c r="H10" i="5" s="1"/>
  <c r="G9" i="5"/>
  <c r="G8" i="5"/>
  <c r="G19" i="5" s="1"/>
  <c r="E8" i="5"/>
  <c r="F7" i="5"/>
  <c r="H7" i="5" s="1"/>
  <c r="E7" i="5"/>
  <c r="F6" i="5"/>
  <c r="F19" i="5" s="1"/>
  <c r="A64" i="2"/>
  <c r="D8" i="4" l="1"/>
  <c r="F8" i="4" s="1"/>
  <c r="C9" i="4"/>
  <c r="C8" i="4"/>
  <c r="E10" i="4"/>
  <c r="F10" i="4" s="1"/>
  <c r="H9" i="5"/>
  <c r="D6" i="4"/>
  <c r="D12" i="4" s="1"/>
  <c r="D7" i="4"/>
  <c r="F7" i="4" s="1"/>
  <c r="E9" i="4"/>
  <c r="H6" i="5"/>
  <c r="H19" i="5" s="1"/>
  <c r="H8" i="5"/>
  <c r="F6" i="4" l="1"/>
  <c r="F12" i="4" s="1"/>
  <c r="G12" i="4" s="1"/>
  <c r="F9" i="4"/>
  <c r="E12" i="4"/>
  <c r="E10" i="5" l="1"/>
  <c r="C6" i="3" l="1"/>
  <c r="E6" i="5" l="1"/>
  <c r="E19" i="5" l="1"/>
  <c r="C6" i="4"/>
  <c r="C12" i="4" s="1"/>
  <c r="C8" i="3" l="1"/>
  <c r="E9" i="5"/>
  <c r="E13" i="5" l="1"/>
  <c r="C16" i="3" l="1"/>
  <c r="E17" i="5"/>
  <c r="C10" i="4" s="1"/>
</calcChain>
</file>

<file path=xl/sharedStrings.xml><?xml version="1.0" encoding="utf-8"?>
<sst xmlns="http://schemas.openxmlformats.org/spreadsheetml/2006/main" count="3755" uniqueCount="892">
  <si>
    <t>LISTADO IEU POR CODIGO</t>
  </si>
  <si>
    <t>CODIGO</t>
  </si>
  <si>
    <t>INSTITUCIÓN</t>
  </si>
  <si>
    <t>TIPO</t>
  </si>
  <si>
    <t>SELECCIONE CODIGO</t>
  </si>
  <si>
    <t>SELECCIONE CODIGO DEL ENTE</t>
  </si>
  <si>
    <t>A0006</t>
  </si>
  <si>
    <t>Colegio Universitario Francisco de Miranda (CUFM)</t>
  </si>
  <si>
    <t>Institutos y Colegios Universitarios</t>
  </si>
  <si>
    <t>A0007</t>
  </si>
  <si>
    <t>Colegio Universitario de Caracas (CUC)</t>
  </si>
  <si>
    <t>A0008</t>
  </si>
  <si>
    <t>Colegio Universitario “Profesor José Lorenzo Pérez Rodríguez”</t>
  </si>
  <si>
    <t>A0028</t>
  </si>
  <si>
    <t>Instituto Universitario de Tecnología “Dr. Federico Rivero Palacio”, Región Capital</t>
  </si>
  <si>
    <t>A0029</t>
  </si>
  <si>
    <t>Universidad Politécnica Territorial de Falcón "Alonso Gamero"</t>
  </si>
  <si>
    <t>Universidades Nacionales</t>
  </si>
  <si>
    <t>A0030</t>
  </si>
  <si>
    <t>Instituto Universitario de Tecnología Agroindustrial Región Los Andes</t>
  </si>
  <si>
    <t>A0032</t>
  </si>
  <si>
    <t>Instituto Universitario de Tecnología de los Llanos</t>
  </si>
  <si>
    <t>A0033</t>
  </si>
  <si>
    <t>Instituto Universitario de Tecnología de Maracaibo</t>
  </si>
  <si>
    <t>A0728</t>
  </si>
  <si>
    <t>Universidad Politécnica Territorial de Yaracuy "Arístides Bastidas"</t>
  </si>
  <si>
    <t>A0036</t>
  </si>
  <si>
    <t>Instituto Universitario de Tecnología de Puerto Cabello</t>
  </si>
  <si>
    <t>A0038</t>
  </si>
  <si>
    <t>Instituto Universitario de Tecnología de Valencia</t>
  </si>
  <si>
    <t>A0039</t>
  </si>
  <si>
    <t>Universidad Politécnica Territorial del Estado Trujillo "Mario Briceño Iragorry"</t>
  </si>
  <si>
    <t>A0040</t>
  </si>
  <si>
    <t>Universidad Politécnica Territorial “José Antonio Anzoátegui”</t>
  </si>
  <si>
    <t>A0042</t>
  </si>
  <si>
    <t>Instituto Universitario de Tecnología de Cabimas</t>
  </si>
  <si>
    <t>A0048</t>
  </si>
  <si>
    <t>Instituto Universitario de Tecnología del Oeste “Mariscal Sucre”</t>
  </si>
  <si>
    <t>A0080</t>
  </si>
  <si>
    <t>Universidad del Zulia (LUZ)</t>
  </si>
  <si>
    <t>A0081</t>
  </si>
  <si>
    <t>Universidad Nacional Experimental Politécnica Antonio José de Sucre (UNEXPO)</t>
  </si>
  <si>
    <t>A0082</t>
  </si>
  <si>
    <t>Universidad de Oriente (UDO)</t>
  </si>
  <si>
    <t>A0083</t>
  </si>
  <si>
    <t>Universidad de Los Andes (ULA)</t>
  </si>
  <si>
    <t>A0084</t>
  </si>
  <si>
    <t>Universidad Nacional Experimental de los Llanos Centrales Rómulo Gallegos (UNERG)</t>
  </si>
  <si>
    <t>A0085</t>
  </si>
  <si>
    <t>Universidad Nacional Experimental Rafael María Baralt (UNERMB)</t>
  </si>
  <si>
    <t>A0086</t>
  </si>
  <si>
    <t>Universidad Nacional Experimental Simón Bolívar (USB)</t>
  </si>
  <si>
    <t>A0087</t>
  </si>
  <si>
    <t>Universidad Nacional Abierta (UNA)</t>
  </si>
  <si>
    <t>A0088</t>
  </si>
  <si>
    <t>Universidad Nacional Experimental de Guayana (UNEG)</t>
  </si>
  <si>
    <t>A0089</t>
  </si>
  <si>
    <t>Universidad Centroccidental Lisandro Alvarado (UCLA)</t>
  </si>
  <si>
    <t>A0090</t>
  </si>
  <si>
    <t>Universidad Pedagógica Experimental Libertador (UPEL)</t>
  </si>
  <si>
    <t>A0091</t>
  </si>
  <si>
    <t>Universidad Nacional Experimental de Los Llanos Occidentales Ezequiel Zamora (UNELLEZ)</t>
  </si>
  <si>
    <t>A0092</t>
  </si>
  <si>
    <t>Universidad Nacional Experimental del Táchira (UNET)</t>
  </si>
  <si>
    <t>A0093</t>
  </si>
  <si>
    <t>Universidad Central de Venezuela (UCV)</t>
  </si>
  <si>
    <t>A0094</t>
  </si>
  <si>
    <t>Universidad de Carabobo (UC)</t>
  </si>
  <si>
    <t>A0095</t>
  </si>
  <si>
    <t>Universidad Nacional Experimental Simón Rodríguez (UNESR)</t>
  </si>
  <si>
    <t>A0096</t>
  </si>
  <si>
    <t>Universidad Nacional Experimental Francisco de Miranda (UNEFM)</t>
  </si>
  <si>
    <t>A0186</t>
  </si>
  <si>
    <t>Universidad Nacional Experimental del Yaracuy (UNEY)</t>
  </si>
  <si>
    <t>A0196</t>
  </si>
  <si>
    <t>Universidad Nacional Experimental Politécnica de la Fuerza Armada Nacional (UNEFA)</t>
  </si>
  <si>
    <t>A0208</t>
  </si>
  <si>
    <t>Universidad Nacional Experimental Sur del Lago "Jesús María Semprúm" (UNESUR)</t>
  </si>
  <si>
    <t>A0257</t>
  </si>
  <si>
    <t>Universidad Politécnica Territorial del Estado Portuguesa "Juan de Jesús Montilla" (UPT PORTUGUESA)</t>
  </si>
  <si>
    <t>A0258</t>
  </si>
  <si>
    <t>Universidad Politécnica Territorial del Estado Mérida "Kleber Ramirez"</t>
  </si>
  <si>
    <t>A0259</t>
  </si>
  <si>
    <t>Universidad Politécnica Territorial del Oeste de Sucre "Clodosbaldo Russian"</t>
  </si>
  <si>
    <t>A0260</t>
  </si>
  <si>
    <t>Universidad Politécnica Territorial de Paria "Luis Mariano Rivera"</t>
  </si>
  <si>
    <t>A0272</t>
  </si>
  <si>
    <t>Universidad Politécnica Territorial del Norte de Monagas “Ludovico Silva”</t>
  </si>
  <si>
    <t>A0565</t>
  </si>
  <si>
    <t>Universidad Politécnica Territorial de los Altos Mirandinos "Cecilio Acosta"</t>
  </si>
  <si>
    <t>A0588</t>
  </si>
  <si>
    <t>Universidad  Territorial Deltaica "Francisco Tamayo"</t>
  </si>
  <si>
    <t>A0912</t>
  </si>
  <si>
    <t>Universidad Nacional Experimental Marítima  del Caribe (UNEMC)</t>
  </si>
  <si>
    <t>A0925</t>
  </si>
  <si>
    <t>Instituto Universitario de Tecnología del Estado Bolívar</t>
  </si>
  <si>
    <t>A0942</t>
  </si>
  <si>
    <t>Universidad Bolivariana de Venezuela (UBV)</t>
  </si>
  <si>
    <t>A0952</t>
  </si>
  <si>
    <t>Universidad Iberoamericana del Deporte (UDS)</t>
  </si>
  <si>
    <t>A1315</t>
  </si>
  <si>
    <t>Instituto Universitario Latinoamericano de Agroecología "Paulo Freire" (IALA)</t>
  </si>
  <si>
    <t>A1322</t>
  </si>
  <si>
    <t>Universidad Nacional Experimental de Las Artes (UNEARTE)</t>
  </si>
  <si>
    <t>A1350</t>
  </si>
  <si>
    <t>Universidad Bolivariana de Trabajadores “Jesús Rivero” (UBTJR)</t>
  </si>
  <si>
    <t>A1364</t>
  </si>
  <si>
    <t>Universidad Politécnica Territorial del Alto Apure Pedro Camejo</t>
  </si>
  <si>
    <t>A1365</t>
  </si>
  <si>
    <t>Universidad Politécnica Territorial del Estado Barinas José Félix Rivas</t>
  </si>
  <si>
    <t>A1366</t>
  </si>
  <si>
    <t>Universidad Politécnica Territorial de Barlovento Argelia Laya</t>
  </si>
  <si>
    <t>A1367</t>
  </si>
  <si>
    <t>Universidad Politécnica Territorial del Estado Lara Andrés Eloy Blanco</t>
  </si>
  <si>
    <t>A1368</t>
  </si>
  <si>
    <t>Universidad Politécnica Territorial del Norte del Táchira Manuela Saenz</t>
  </si>
  <si>
    <t>A1369</t>
  </si>
  <si>
    <t>Universidad Politécnica Territorial del Estado Aragua Federico Brito Figueroa</t>
  </si>
  <si>
    <t>TOTAL</t>
  </si>
  <si>
    <t>Tipo de Personal</t>
  </si>
  <si>
    <t>No. de Personas</t>
  </si>
  <si>
    <t>Monto a Pagar (Bs.)</t>
  </si>
  <si>
    <t>Personal Docente y de Investigación</t>
  </si>
  <si>
    <t>Fijos</t>
  </si>
  <si>
    <t>Contratados</t>
  </si>
  <si>
    <t>Jubilados</t>
  </si>
  <si>
    <t>Pensionados</t>
  </si>
  <si>
    <t>Personal Administrativo</t>
  </si>
  <si>
    <t>Personal Obrero</t>
  </si>
  <si>
    <t>Total General</t>
  </si>
  <si>
    <t>NOMBRE DE LA INSTITUCIÓN:</t>
  </si>
  <si>
    <t>BONO VACACIONAL Y BONO RECREACIONAL 2014</t>
  </si>
  <si>
    <t>PARTIDA</t>
  </si>
  <si>
    <t>DESCRIPCION</t>
  </si>
  <si>
    <t>Bono Vacacional 
Monto a Pagar (Bs.)</t>
  </si>
  <si>
    <t>Bono Recreacional 
Monto a Pagar (Bs.)</t>
  </si>
  <si>
    <t>4.01.05.03.00</t>
  </si>
  <si>
    <t>Bono vacacional a empleados</t>
  </si>
  <si>
    <t>4.01.05.06.00</t>
  </si>
  <si>
    <t>Bono vacacional a obreros</t>
  </si>
  <si>
    <t>4.01.05.08.00</t>
  </si>
  <si>
    <t>Bono vacacional al personal contratado</t>
  </si>
  <si>
    <t>4.07.01.01.12</t>
  </si>
  <si>
    <t>Otras subvenciones socio - económicas del personal empleado, obrero y militar pensionado</t>
  </si>
  <si>
    <t>4.07.01.01.16</t>
  </si>
  <si>
    <t>Otras subvenciones socio - económicas del personal empleado, obrero y militar jubilado</t>
  </si>
  <si>
    <t>Personal Dodente y de Intestigación</t>
  </si>
  <si>
    <t>Personal Personal Obrero</t>
  </si>
  <si>
    <t>MEDIO TIEMPO</t>
  </si>
  <si>
    <t>INSTRUCTOR</t>
  </si>
  <si>
    <t>TITULAR</t>
  </si>
  <si>
    <t>V</t>
  </si>
  <si>
    <t>PERSONAL DOCENTE Y DE INVESTIGACIÓN ACTIVO FIJO</t>
  </si>
  <si>
    <t>1-. DATOS PERSONALES DEL TRABAJADOR</t>
  </si>
  <si>
    <t>Nacionalidad</t>
  </si>
  <si>
    <t>Cédula</t>
  </si>
  <si>
    <t>Apellidos y Nombres</t>
  </si>
  <si>
    <t>Fecha de Ingreso</t>
  </si>
  <si>
    <t>Fecha de Inicio de Contrato</t>
  </si>
  <si>
    <t>Fecha de Nacimiento</t>
  </si>
  <si>
    <t>Género</t>
  </si>
  <si>
    <t>Tiempo de Servicio</t>
  </si>
  <si>
    <t>Categoría Académica</t>
  </si>
  <si>
    <t>Dedicación</t>
  </si>
  <si>
    <t>Horas semanales del tiempo convencional</t>
  </si>
  <si>
    <t>Indicar con “V”, si es venezolano, o con “E” si es extranjero. En formato texto</t>
  </si>
  <si>
    <t>Indicar sin punto ni comas en formato número entero</t>
  </si>
  <si>
    <t>En formato texto con mayúsculas y sin caracteres especiales.</t>
  </si>
  <si>
    <t>En formato fecha dd/mm/aaaa   Ejemplo: 01/01/2001.</t>
  </si>
  <si>
    <t>En formato fecha dd/mm/aaaa   Ejemplo: 01/01/2001. (llenar en caso de personal contratado).</t>
  </si>
  <si>
    <t>Contador</t>
  </si>
  <si>
    <t>PERSONAL DOCENTE Y DE INVESTIGACIÓN JUBILADO</t>
  </si>
  <si>
    <t>Fecha de jubilación o Pensión</t>
  </si>
  <si>
    <t>Años de Servicios</t>
  </si>
  <si>
    <t>Tipo de pensión</t>
  </si>
  <si>
    <t>Porcentaje de Pensión de Jubilación, incapacidad</t>
  </si>
  <si>
    <t>En formato número entero colocar el tiempo de servicios por los años completos de servicio al momento de la jubilación</t>
  </si>
  <si>
    <t>Colocar en formato de porcentaje,  el porcentaje de pensión otorgado</t>
  </si>
  <si>
    <t>2-. DATOS LABORALES EN EL MOMENTO DE LA JUBILACIÓN</t>
  </si>
  <si>
    <t>UNIVERSIDAD PEDAGOGICA EXPERIMENTAL LIBERTADOR - UPEL</t>
  </si>
  <si>
    <t>INSTITUTO:</t>
  </si>
  <si>
    <t xml:space="preserve"> Masculino 
 Femenino.</t>
  </si>
  <si>
    <t xml:space="preserve">Indicar Categoría Académica
Instructor
Asistente                        Agregado
Asociado
Titular
Auxiliar Docente I Bachiller
Auxiliar Docente II TSU Auxiliar Docente III Licenciado
</t>
  </si>
  <si>
    <t>Indicar Tiempo De Dedicación
Dedicación Exclusiva
Tiempo Completo
Medio Tiempo
Tiempo Convencional</t>
  </si>
  <si>
    <t>MASCULINO</t>
  </si>
  <si>
    <t>PERSONAL DOCENTE Y DE INVESTIGACIÓN CONTRATADO</t>
  </si>
  <si>
    <t>FEMENINO</t>
  </si>
  <si>
    <t>Tiempo por los años completos de servicio al 30/06/2025</t>
  </si>
  <si>
    <t>Tiempo por los meses  completos  contados desde la fecha de ingreso hasta el 30/06/2025, si la antigüedad es menor a un (1) año</t>
  </si>
  <si>
    <t>ASISTENTE</t>
  </si>
  <si>
    <t xml:space="preserve">Indicar el  al tipo de pensión que se otorga            .
Jubilación         Incapacidad
</t>
  </si>
  <si>
    <t xml:space="preserve">En formato número entero Indicar las horas semanales del  personal a tiempo convencional                                      
8 horas semanales o mas
</t>
  </si>
  <si>
    <t>2-. DATOS LABORALES</t>
  </si>
  <si>
    <t>CHAPMAN GIRON OSCAR JESUS</t>
  </si>
  <si>
    <t>MORENO DE TOVAR NILVA LIUVAL</t>
  </si>
  <si>
    <t>SALAS ESCOBAR LUIS AMERICO</t>
  </si>
  <si>
    <t>CAMACHO CASTEJON SYLVIA MARIA</t>
  </si>
  <si>
    <t>SUAREZ MONTERO CARMEN COROMOTO</t>
  </si>
  <si>
    <t>CARRASCO ALVAREZ VALMORE ROSENDO</t>
  </si>
  <si>
    <t>QUINTERO DE MEDINA MARIA ANTONIA</t>
  </si>
  <si>
    <t>CAMPOS MAVARE MERCEDES MORAIMA</t>
  </si>
  <si>
    <t>OSORIO DE LOPEZ FANNY GABINA</t>
  </si>
  <si>
    <t>SATURNINI PACHECO NORELVIS CECILIA</t>
  </si>
  <si>
    <t>PINEDA GIL LUISA MARGARITA</t>
  </si>
  <si>
    <t>CASTILLO ANTONIO JOSE</t>
  </si>
  <si>
    <t>ANDRADES GARCIA FRANCISCO</t>
  </si>
  <si>
    <t>CORDERO SILVA ZULENA NOEMI</t>
  </si>
  <si>
    <t>GIMENEZ ARMAO EMILIO RAMON</t>
  </si>
  <si>
    <t>BECERRA MERCHAN LUIS ALIRICO</t>
  </si>
  <si>
    <t>SAAVEDRA MATA LUIS BELTRAN</t>
  </si>
  <si>
    <t>HERRERA APONTE JESUS ALBERTO</t>
  </si>
  <si>
    <t>ANGULO DE INDOMENICO RAIZA VIOLETA</t>
  </si>
  <si>
    <t>RODRIGUEZ GIOVANNY RICARDO</t>
  </si>
  <si>
    <t>FARCI DE EZCURRA GIULIANA</t>
  </si>
  <si>
    <t>MENDEZ CUBILLAN MARIA ELENA</t>
  </si>
  <si>
    <t>ARGUELLES QUERO MARISOL RAMONA</t>
  </si>
  <si>
    <t>DURAN HERNANDEZ JULIO CESAR</t>
  </si>
  <si>
    <t>CASTANEDA PAEZ MARY SINDY</t>
  </si>
  <si>
    <t>MENDOZA ORTIZ EDUARDO ENRIQUE</t>
  </si>
  <si>
    <t>MUJICA PERALTA LOLA Y</t>
  </si>
  <si>
    <t>ADANS FIGUEROA ZULAY ELIZABETH</t>
  </si>
  <si>
    <t>MUJICA LUCENA MILEXA DEL VALLE</t>
  </si>
  <si>
    <t>CARDOSI ERNESTO</t>
  </si>
  <si>
    <t>MUJICA CORDERO ABILIO JOSE</t>
  </si>
  <si>
    <t>VIZCAYA CARRILLO MORELA MERCEDES</t>
  </si>
  <si>
    <t>SUAREZ RUIZ JULIO JOSE</t>
  </si>
  <si>
    <t>TABBAH TABAN JANETH</t>
  </si>
  <si>
    <t>TORRELLAS RIVERO OMAR JOSE</t>
  </si>
  <si>
    <t>SUAREZ FONSECA ARENNIS BEATRIZ</t>
  </si>
  <si>
    <t>ALVAREZ BRITO PASTOR NOE</t>
  </si>
  <si>
    <t>INDAVE MONTES DE OCA SADY CHIQUINQUIRA</t>
  </si>
  <si>
    <t>ROJAS RODRIGUEZ GIPSY BEATRIZ</t>
  </si>
  <si>
    <t>PEREZ MARIELA SOFIA</t>
  </si>
  <si>
    <t>OLIVA ORTIZ ESTEBAN ADOLFO</t>
  </si>
  <si>
    <t>ESCALONA PEREZ CARLOS A</t>
  </si>
  <si>
    <t>GUTIERREZ MORA JORGE LUIS</t>
  </si>
  <si>
    <t>SARCOS LINAREZ DILSA JOSEFINA</t>
  </si>
  <si>
    <t>MIRABAL DE OVIEDO NARDYS</t>
  </si>
  <si>
    <t>NADALES ALARCON REINALDO JOSE</t>
  </si>
  <si>
    <t>MENDOZA PEREZ GEIRAN DAVID</t>
  </si>
  <si>
    <t>VERACIERTO DELGADO RUBEN DARIO</t>
  </si>
  <si>
    <t>BECERRA HERNANDEZ FRANCIA</t>
  </si>
  <si>
    <t>MORANTES CARVAJAL IRMA C</t>
  </si>
  <si>
    <t>MENDOZA PEREZ GENYER DANIEL</t>
  </si>
  <si>
    <t>PERNALETE VILORIA OLID YAJAIRA</t>
  </si>
  <si>
    <t>ALVAREZ BRITO MARIA EUGENIA</t>
  </si>
  <si>
    <t>DELL ORCO MERLO HILMAR AIXA</t>
  </si>
  <si>
    <t>SANCHEZ NIXON ALBERTO</t>
  </si>
  <si>
    <t>SUAREZ GARCIA LUZ MARINA</t>
  </si>
  <si>
    <t>SEGURA LIZALSADO RAFAEL ALBERTO</t>
  </si>
  <si>
    <t>SANCHEZ GOMEZ JOSE GREGORIO</t>
  </si>
  <si>
    <t>TORREALBA RODRIGUEZ JOAQUIN ABIMELET</t>
  </si>
  <si>
    <t>SANTAMARIA JOSE VALENTIN</t>
  </si>
  <si>
    <t>ESCALONA MENDOZA CRUZ MARIO</t>
  </si>
  <si>
    <t>FIGUEROA PACHECO ELSY Y</t>
  </si>
  <si>
    <t>CALDERON HERNANDEZ RAFAEL MARTIN</t>
  </si>
  <si>
    <t>LOAIZA TORRES BENITO DE JESUS</t>
  </si>
  <si>
    <t>APONTE MARTINEZ DUGLAS JOSE</t>
  </si>
  <si>
    <t>RIVERO DIAZ ALDRIN DAVID</t>
  </si>
  <si>
    <t>PAEZ LOPEZ JOSE ANTONIO</t>
  </si>
  <si>
    <t>SIRA LOPEZ NESTOR RAFAEL</t>
  </si>
  <si>
    <t>MARTINEZ ESCOBAR JOSE RAFAEL</t>
  </si>
  <si>
    <t>QUINTANA ALDAZORO JUAN A</t>
  </si>
  <si>
    <t>ZABATTA GALGANO VINCENZINA</t>
  </si>
  <si>
    <t>TAVARES DE ARAUJO MARIA GRACIELA</t>
  </si>
  <si>
    <t>PALACIOS CESAR ANTONIO</t>
  </si>
  <si>
    <t>CAPURSI SUAREZ ANNAMARIA LORENA</t>
  </si>
  <si>
    <t>DELGADO COLMENAREZ EZEQUIEL ANTONIO</t>
  </si>
  <si>
    <t>PINEDA ESCALONA ALVARO RAMON</t>
  </si>
  <si>
    <t>RODRIGUEZ VARGAS NORELYS VIRGINIA</t>
  </si>
  <si>
    <t>AVILA PEROSO ELBA F</t>
  </si>
  <si>
    <t>BLANCO RAMONA JOSEFINA</t>
  </si>
  <si>
    <t>BARRAGAN ABREU OSCAR JAVIER</t>
  </si>
  <si>
    <t>JIMENEZ SIERRA ELIOMAR</t>
  </si>
  <si>
    <t>FIGUEROA BRITO ENDER RAFAEL</t>
  </si>
  <si>
    <t>HAMEL DE RODRIGUEZ YOLINEL</t>
  </si>
  <si>
    <t>SOSA MUJICA LISBETH KARINA</t>
  </si>
  <si>
    <t>SEQUERA BRAVO MILEXA MARIA</t>
  </si>
  <si>
    <t>QUIROGA PACHECO PATRICIA CECILIA</t>
  </si>
  <si>
    <t>MELENDEZ BARAZARTE DILNAN</t>
  </si>
  <si>
    <t>GARCIA FLORES SANDRA CAROLINA</t>
  </si>
  <si>
    <t>TORRES BERNAL YELITZA MARIA</t>
  </si>
  <si>
    <t>ANZOLA PALACIO YELITZA PASTORA</t>
  </si>
  <si>
    <t>CARUCI QUINTERO RAFAEL A</t>
  </si>
  <si>
    <t>ESCALONA TONA ANAIDA FRANCISCA</t>
  </si>
  <si>
    <t>CALATAYUD SALAS CLAUDIA YINNARI</t>
  </si>
  <si>
    <t>TORO RAMOS TOGLIATTY</t>
  </si>
  <si>
    <t>CAMACHO CASTILLO MARIA VIRGINIA</t>
  </si>
  <si>
    <t>GIMENEZ GORDILLOS ALISBETH JOSEFINA</t>
  </si>
  <si>
    <t>TERAN MACHADO RONALD HENDERSON</t>
  </si>
  <si>
    <t>MEDINA ESCOBAR DISNAR COROMOTO</t>
  </si>
  <si>
    <t>VELASQUEZ CASTILLO TANIA MAYERLIN</t>
  </si>
  <si>
    <t>CASTILLO MENDOZA JULIO CESAR</t>
  </si>
  <si>
    <t>VERA DE CARRASQUERO MAYBIS</t>
  </si>
  <si>
    <t>GONZALEZ PEREZ FRANCIS CAROLINA</t>
  </si>
  <si>
    <t>PEREZ MELENDEZ ANA MARIA</t>
  </si>
  <si>
    <t>LAURITO MOGOLLON FRANCISCO ANIELLO</t>
  </si>
  <si>
    <t>MONTERO SOPILCA ANY SOFIA</t>
  </si>
  <si>
    <t>LADINO RAMOS JOSE ANTONIO</t>
  </si>
  <si>
    <t>RIVERO PARRA CARMEN PASTORA</t>
  </si>
  <si>
    <t>RIERA LARA MAYRA A</t>
  </si>
  <si>
    <t>RIVERO RODRIGUEZ ENMA CAROLINA</t>
  </si>
  <si>
    <t>RAMIREZ BURGOS MARIA OLIMPIA</t>
  </si>
  <si>
    <t>ANGULO TORREALBA LILIAN M</t>
  </si>
  <si>
    <t>PERDOMO DE PEREZ YARINES</t>
  </si>
  <si>
    <t>SANCHEZ DAZA JESUS A</t>
  </si>
  <si>
    <t>PEREZ RENGIFO RUTH ORIANNA</t>
  </si>
  <si>
    <t>SUAREZ FONSECA ELY RAMON</t>
  </si>
  <si>
    <t>MALDONADO ALFARO LUIS E</t>
  </si>
  <si>
    <t>ALVARADO LISANDRO JOSE</t>
  </si>
  <si>
    <t>YEPEZ PERAZA YNGRID NOHEMI</t>
  </si>
  <si>
    <t>ARRIETA TERAN YOTHZELENA</t>
  </si>
  <si>
    <t>HERRERA GRATEROL MARIANGEL</t>
  </si>
  <si>
    <t>ESCALONA FREITEZ GILLY MARY</t>
  </si>
  <si>
    <t>SIRA AMARO LISMAR CAROLINA</t>
  </si>
  <si>
    <t>CASTELLON FERNANDEZ ANA HILDA</t>
  </si>
  <si>
    <t>DAVILA AZUAJE RUDY ALEXANDER</t>
  </si>
  <si>
    <t>GUERRERO PUENTE EMPERATRIZ ALEJANDRA</t>
  </si>
  <si>
    <t>MONTERO JOSE IGNACIO</t>
  </si>
  <si>
    <t>CAMEJO JOSE DE JESUS</t>
  </si>
  <si>
    <t>SANCHEZ GIMENEZ THALEIDYS ALICIA</t>
  </si>
  <si>
    <t>GIMENEZ PEREZ MARIANA</t>
  </si>
  <si>
    <t>GALINDEZ CRESPO WUEIDER JESUS</t>
  </si>
  <si>
    <t>GALINDEZ CRESPO YIMBER OSCAR</t>
  </si>
  <si>
    <t>MENDOZA SANCHEZ YARIDEM C</t>
  </si>
  <si>
    <t>CASTILLO GUTIERREZ ANTONELLY</t>
  </si>
  <si>
    <t>QUINTERO MELENDEZ RAIZA COROMOTO</t>
  </si>
  <si>
    <t>FIGUEROA GARRIDO WILLIAMS ANTONIO</t>
  </si>
  <si>
    <t>GARCIA LUIS ALBERTO</t>
  </si>
  <si>
    <t>VASQUEZ MENDOZA MARIA M</t>
  </si>
  <si>
    <t>TORRES LOPEZ ALEXAIVY DEL VALLE</t>
  </si>
  <si>
    <t>PAEZ VILLALONGA YSALISKY NAHARAY</t>
  </si>
  <si>
    <t>MARCHAN HERNANDEZ TERESA DEYANIRA</t>
  </si>
  <si>
    <t>RODRIGUEZ SILVA VIRMER MARACELI</t>
  </si>
  <si>
    <t>GONZALEZ SUAREZ YARITZA YAMILET</t>
  </si>
  <si>
    <t>RENAUD RODRIGUEZ NAJARANY</t>
  </si>
  <si>
    <t>ALEJOS YICSELL</t>
  </si>
  <si>
    <t>MIQUELENA CORTEZ ANAMARY CAROLINA</t>
  </si>
  <si>
    <t>DIAS CASTILLO ELIAS RAFAEL</t>
  </si>
  <si>
    <t>LUCENA RODRIGUEZ RAIZA DE LOS ANGELES</t>
  </si>
  <si>
    <t>MARTINEZ PASTOR ANTONIO</t>
  </si>
  <si>
    <t>MONTERO MILAGROS DEL ROSARIO</t>
  </si>
  <si>
    <t>FREITEZ TORRES LUDY CAROL</t>
  </si>
  <si>
    <t>LOPEZ IZARRA EDGAR ARNALDO</t>
  </si>
  <si>
    <t>SALAZAR ORTIZ NIXON RAMON</t>
  </si>
  <si>
    <t>ARGUELLES ORTIZ ANMARY CAROLINA</t>
  </si>
  <si>
    <t>FRANCO COLMENAREZ FLOR MARIA</t>
  </si>
  <si>
    <t>ROMERO SANTANA GRECIA DEL CARMEN</t>
  </si>
  <si>
    <t>MOSQUERA SUAREZ ZUHEY CAROLINA</t>
  </si>
  <si>
    <t>LOPEZ MUJICA MARIELOS</t>
  </si>
  <si>
    <t>PADRON CASTEJON CANDY JUANITA</t>
  </si>
  <si>
    <t>ROJAS CASTILLO ROSALBO ANTONIO</t>
  </si>
  <si>
    <t>CASTILLO SILVA MARIEL ESTHELA</t>
  </si>
  <si>
    <t>HURTADO BARCO JOHALBER ALBERTO</t>
  </si>
  <si>
    <t>MATHEUS LOPEZ ANA MERCEDE</t>
  </si>
  <si>
    <t>GIL PINEDA JUSTO JOSE</t>
  </si>
  <si>
    <t>PALACIOS SILVA SOLEIDY</t>
  </si>
  <si>
    <t>SALCEDO ARANGUREN GERMAN RICARDO</t>
  </si>
  <si>
    <t>VARGAS MARYELIS BEATRIZ</t>
  </si>
  <si>
    <t>SANDOVAL CORTEZ ELIDA R</t>
  </si>
  <si>
    <t>MORENO SUAREZ YONATHAN ALFREDO</t>
  </si>
  <si>
    <t>SALAS SOTO AURA M</t>
  </si>
  <si>
    <t>FLORES FERRER KARLA M</t>
  </si>
  <si>
    <t>BRACHO ANTIQUE ANTHONY JOSE</t>
  </si>
  <si>
    <t>YEPEZ MILITZA JOSEFINA</t>
  </si>
  <si>
    <t>CHOURIO RODRIGUEZ ANA ADELI</t>
  </si>
  <si>
    <t>LISCANO MENDOZA WILLIAMS JOSE</t>
  </si>
  <si>
    <t>TORRES GARCIA JECKSSON JAVIER</t>
  </si>
  <si>
    <t>PORTELES LLANES MARILEX FABIOLA</t>
  </si>
  <si>
    <t>GONZALEZ FIGUEROA AURA A</t>
  </si>
  <si>
    <t>CARMONA TOVAR CANDY VANESSA</t>
  </si>
  <si>
    <t>HERNANDEZ ECHEVERRIA MARIANGELA</t>
  </si>
  <si>
    <t>DURAN ESCALONA JACKSON JOSE</t>
  </si>
  <si>
    <t>SANCHEZ SILVA MARIA ALEJANDRA</t>
  </si>
  <si>
    <t>FLORES VASQUEZ JUAN MIGUEL</t>
  </si>
  <si>
    <t>PEROZO PEREZ CARLOS EDUARDO</t>
  </si>
  <si>
    <t>JIMENEZ SANCHEZ JOSMARY DE JESUS</t>
  </si>
  <si>
    <t>VELASQUEZ MENDOZA OMAIRA DEL VALLE</t>
  </si>
  <si>
    <t>BRIZUELA MEDINA MARILIN CAROLINA</t>
  </si>
  <si>
    <t>URIS GONZALEZ MIGDANNY KARELYS</t>
  </si>
  <si>
    <t>DUDAMEL CEDENO HERNANDO RAFAEL</t>
  </si>
  <si>
    <t>MIQUELENA CORTEZ JOSE DANIEL</t>
  </si>
  <si>
    <t>ALVAREZ ANGULO DALI ARMANDO</t>
  </si>
  <si>
    <t>PINEDA BRITO YILMER JOSE</t>
  </si>
  <si>
    <t>PERAZA GARCIA EDWUARD ALEXANDER</t>
  </si>
  <si>
    <t>JIMENEZ BARRIOS JOSE GILBERTO</t>
  </si>
  <si>
    <t>PEREIRA TORRES MARIA EDUVIGIS</t>
  </si>
  <si>
    <t>DOBOBUTO MONJES ADELAIDA COROMOTO</t>
  </si>
  <si>
    <t>CASTILLO FIGUEROA HAXELYM INMACULADA</t>
  </si>
  <si>
    <t>RAMOS RODRIGUEZ ABRAHAM JOSHUA</t>
  </si>
  <si>
    <t>LAMEDA HIDALGO GREGMAR INES</t>
  </si>
  <si>
    <t>GARCIA AMARO MARIANNIS ABELINA</t>
  </si>
  <si>
    <t>MEDINA QUINTERO JANITMAR</t>
  </si>
  <si>
    <t>RIVERO FLORES ISAIS GEREMIAS</t>
  </si>
  <si>
    <t>LAMEDA SUAREZ DOMINGO JOSE</t>
  </si>
  <si>
    <t>MONASTERIO MARIA ANDREINA</t>
  </si>
  <si>
    <t>ALVAREZ CARRASCO MARIA GRACIELA</t>
  </si>
  <si>
    <t>GARRIDO SIVIRA EDGLIMAR JULIETA</t>
  </si>
  <si>
    <t>ALMAO LOPEZ YUSEIBI CAROLINA</t>
  </si>
  <si>
    <t>LINAREZ MUHAMAD ENGLYNEL MARIA</t>
  </si>
  <si>
    <t>ALVARADO MENDOZA NICHOL JOSE</t>
  </si>
  <si>
    <t>ALIZO SIERRA EDWARD ALEXANDER</t>
  </si>
  <si>
    <t>LOPEZ MATERAN FRAISMAR DANIELA</t>
  </si>
  <si>
    <t>CAMPOS OCANTO ALEJANDRO JOSE</t>
  </si>
  <si>
    <t>MARTINEZ TOLOZA JESSICA YENIREE</t>
  </si>
  <si>
    <t>RIVAS SANCHEZ ANA PATRICIA</t>
  </si>
  <si>
    <t>POLANCO SABRINA ANTONELLA</t>
  </si>
  <si>
    <t>MEDINA MARTINEZ ROIDER JESUS</t>
  </si>
  <si>
    <t>PENA PERAZA METZI MIGARELIS</t>
  </si>
  <si>
    <t>CASTEJON PALENCIA ASTRID MAIRIM</t>
  </si>
  <si>
    <t>CACERES ROJAS IVAN ALEJANDRO</t>
  </si>
  <si>
    <t>TOLEDO LOPEZ MARIA ANTONELLA</t>
  </si>
  <si>
    <t>ASOCIADO</t>
  </si>
  <si>
    <t>AGREGADO</t>
  </si>
  <si>
    <t>EXCLUSIVA</t>
  </si>
  <si>
    <t>TIEMPO COMPLETO</t>
  </si>
  <si>
    <t>COLINA SOTO, YOLANDA NOHELIA</t>
  </si>
  <si>
    <t xml:space="preserve">CEDENO FERMIN GERARDO </t>
  </si>
  <si>
    <t xml:space="preserve">DELGADO DE HERNANDEZ GISELA </t>
  </si>
  <si>
    <t>MAURIELLO  ANA EMILIA</t>
  </si>
  <si>
    <t xml:space="preserve">RIVERO  ANTONIO </t>
  </si>
  <si>
    <t xml:space="preserve">FRANCO  VIRGILIO </t>
  </si>
  <si>
    <t xml:space="preserve">CEBALLOS DE DIAZ EMILIA </t>
  </si>
  <si>
    <t>MANRIQUE COLMENAREZ WILLIAM JOSUE</t>
  </si>
  <si>
    <t xml:space="preserve">CASTILLO DE ROMERO MARITZA </t>
  </si>
  <si>
    <t xml:space="preserve">ROQUE DE GOTOPO AURA </t>
  </si>
  <si>
    <t>ALVARADO  CARMEN HELENA</t>
  </si>
  <si>
    <t xml:space="preserve">SILVA DE ROJAS LILIA </t>
  </si>
  <si>
    <t xml:space="preserve">RODRIGUEZ CORTEZ RAUL </t>
  </si>
  <si>
    <t xml:space="preserve">FALCON DE VARGAS PLACIDA </t>
  </si>
  <si>
    <t>LINAREZ  JOSE PASTOR</t>
  </si>
  <si>
    <t>COLMENAREZ TARCISIA  DE S</t>
  </si>
  <si>
    <t>SOLER  MARIA AUXILIADORA</t>
  </si>
  <si>
    <t>INDRIAGO RAUSEO JOSE ANTONIO</t>
  </si>
  <si>
    <t>MONTES ANGULO NAYIBE TERESA</t>
  </si>
  <si>
    <t xml:space="preserve">CASTANEDA OROPEZA FRANCISCO </t>
  </si>
  <si>
    <t xml:space="preserve">LARA URDANETA MIRIAM </t>
  </si>
  <si>
    <t xml:space="preserve">PEREZ  CONSUELO </t>
  </si>
  <si>
    <t>SANCHEZ DE PRADO ANA DILCIA</t>
  </si>
  <si>
    <t xml:space="preserve">GONZALEZ GALLARDO EZEQUIEL </t>
  </si>
  <si>
    <t>VARGAS DE ROJAS GLADYS JOSEFINA</t>
  </si>
  <si>
    <t>BERNAL DE CEDENO GEMA JOSEFINA</t>
  </si>
  <si>
    <t xml:space="preserve">SEQUERA DE DLUCCA FLORALBA </t>
  </si>
  <si>
    <t xml:space="preserve">TOVAR LUNA AMILCAR </t>
  </si>
  <si>
    <t xml:space="preserve">RAMOS PERAZA FROILAN </t>
  </si>
  <si>
    <t xml:space="preserve">ROJAS TINEO ANGEL </t>
  </si>
  <si>
    <t>MIRABAL LOPEZ JOSE PRISCILIANO</t>
  </si>
  <si>
    <t xml:space="preserve">CARDENAS DE GUTIERREZ LEONOR </t>
  </si>
  <si>
    <t xml:space="preserve">ALVAREZ ALEMAN GUIDO </t>
  </si>
  <si>
    <t>PANTOJA  HECTOR RAMON</t>
  </si>
  <si>
    <t>SEVILLA  CARLOS ALBERTO</t>
  </si>
  <si>
    <t>LOPEZ  MARIA VICTORIA</t>
  </si>
  <si>
    <t>ONTIVEROS  JESUS ALFREDO</t>
  </si>
  <si>
    <t>SILVA MAGALLANES ANTONIO JOSE</t>
  </si>
  <si>
    <t>IZCARAY YEPEZ FAUSTO SANTIAGO</t>
  </si>
  <si>
    <t>FUENTES DE TOVAR CARMEN GISELA</t>
  </si>
  <si>
    <t>RAMIREZ CHAPARRO FRANCISCO JOSUE</t>
  </si>
  <si>
    <t>TARAZONA GIRON JAIME AUGUSTO</t>
  </si>
  <si>
    <t>DANIELS DE JAMES LUCY SYLVIA</t>
  </si>
  <si>
    <t>APONTE DE DIAZ LIL JOSEFINA</t>
  </si>
  <si>
    <t>ALAYON  MARIA TERESA</t>
  </si>
  <si>
    <t>PEREZ GONZALEZ PABLO JOSE</t>
  </si>
  <si>
    <t xml:space="preserve">RODRIGUEZ DE GOMEZ CARMEN </t>
  </si>
  <si>
    <t xml:space="preserve">ALEJOS GARCIA JUANA </t>
  </si>
  <si>
    <t xml:space="preserve">CABALLERO PERALTA ANDRES </t>
  </si>
  <si>
    <t>TOVAR PINEDA BRAULIO ANTONIO</t>
  </si>
  <si>
    <t xml:space="preserve">QUIROZ  OCTAVIANO </t>
  </si>
  <si>
    <t>VELASCO PERNIA JOSE RAMON</t>
  </si>
  <si>
    <t>OVALLES CAMPEROS FRANCISCO ANTONIO</t>
  </si>
  <si>
    <t>AMADOR DE ESCALONA GLADYS CORNELIA</t>
  </si>
  <si>
    <t>GUTIERREZ  NOLAZCO JOSE</t>
  </si>
  <si>
    <t>MARCANO ANTONIO NATIVIDAD</t>
  </si>
  <si>
    <t>AGUILERA DE BRACHO DORIS DEL VALLE</t>
  </si>
  <si>
    <t>CEDENO  CARLOS DAVID</t>
  </si>
  <si>
    <t>HERNANDEZ  EDILBERTO INDALECIO</t>
  </si>
  <si>
    <t>RODRIGUEZ SUAREZ RAFAEL SEGUNDO</t>
  </si>
  <si>
    <t>PASTRAN DE OROPEZA ADA EGLE</t>
  </si>
  <si>
    <t>OCANTO SILVA WILLIAM JESUS</t>
  </si>
  <si>
    <t>PEROZO PEREZ ARGENIS RAFAEL</t>
  </si>
  <si>
    <t>DIAZ DIAZ OLY JOSEFINA</t>
  </si>
  <si>
    <t xml:space="preserve">YANEZ DE CANELON ADDA </t>
  </si>
  <si>
    <t>VASQUEZ DELGADO CARLOS ALBERTO</t>
  </si>
  <si>
    <t xml:space="preserve">VELASQUEZ SISO PORTAN </t>
  </si>
  <si>
    <t>MENDOZA A ROSA NAYIBE</t>
  </si>
  <si>
    <t xml:space="preserve">ESCALONA ALIRIO </t>
  </si>
  <si>
    <t>MENDOZA  GERARDO RAMON</t>
  </si>
  <si>
    <t xml:space="preserve">ABARCA DE VALERO MARGOT </t>
  </si>
  <si>
    <t xml:space="preserve">LUCENA  FRANKLIN </t>
  </si>
  <si>
    <t xml:space="preserve">CADENAS  ERWIN </t>
  </si>
  <si>
    <t xml:space="preserve">LOPEZ PEREZ GUILLERMO </t>
  </si>
  <si>
    <t xml:space="preserve">JIMENEZ DE FERRER ELINA </t>
  </si>
  <si>
    <t xml:space="preserve">RODRIGUEZ DE BARRIOS BLANCA </t>
  </si>
  <si>
    <t>GOYO LOPEZ DIOSINA DOLORES</t>
  </si>
  <si>
    <t xml:space="preserve">MEDINA DE ALVARADO OLGA </t>
  </si>
  <si>
    <t>ANGEL  ANTONIO RAMON</t>
  </si>
  <si>
    <t xml:space="preserve">GIL MATA EMILIANO </t>
  </si>
  <si>
    <t>MEJIA BRICENO MARIA REINA</t>
  </si>
  <si>
    <t>RUIZ BOLIVAR CARLOS J</t>
  </si>
  <si>
    <t>GALINDEZ QUINTERO CORTEZA C</t>
  </si>
  <si>
    <t>CHANG QUINONES FREDDY RAFAEL</t>
  </si>
  <si>
    <t>PEREZ ANDRADE MARTIN SAUL</t>
  </si>
  <si>
    <t>AGUILAR RAMIREZ CARMEN IRENE</t>
  </si>
  <si>
    <t>PERNIA DE COLMENAREZ PAULA OFELIA</t>
  </si>
  <si>
    <t>GONZALEZ DE ZARAZA DULCE MARIA</t>
  </si>
  <si>
    <t xml:space="preserve">LUZARDO  ISIDRO </t>
  </si>
  <si>
    <t xml:space="preserve">LUCENA  GENARO </t>
  </si>
  <si>
    <t>GARCIA CHAVEZ EDDY ENRIQUE</t>
  </si>
  <si>
    <t>CASTILLO DE GARCIA MARIA A</t>
  </si>
  <si>
    <t xml:space="preserve">MORA VIVAS MARINA </t>
  </si>
  <si>
    <t>ARIAS  LUIS ANTONIO</t>
  </si>
  <si>
    <t xml:space="preserve">GUTIERREZ CONDE OSCAR </t>
  </si>
  <si>
    <t xml:space="preserve">CANONICO DE AGUDO MARTHA </t>
  </si>
  <si>
    <t>PEREZ OLIVARES PASTOR ALBERTO</t>
  </si>
  <si>
    <t>APONTE  PEDRO JUAN</t>
  </si>
  <si>
    <t xml:space="preserve">MEDINA  HONORIO </t>
  </si>
  <si>
    <t xml:space="preserve">PARTIDAS DE ORTIZ ANATOLIA </t>
  </si>
  <si>
    <t xml:space="preserve">CARRASCO  ALEXIS </t>
  </si>
  <si>
    <t xml:space="preserve">HERNANDEZ DE REYES ISBELYS </t>
  </si>
  <si>
    <t>PEREZ ALVARADO ALONSO RAFAEL</t>
  </si>
  <si>
    <t>SUAREZ DE NINO ANA COROMOTO</t>
  </si>
  <si>
    <t xml:space="preserve">MENDOZA  NEREO </t>
  </si>
  <si>
    <t>MATA DE MARCO EDITH J</t>
  </si>
  <si>
    <t xml:space="preserve">MEZZONI DE PEREZ JUSTA </t>
  </si>
  <si>
    <t>ZARAZA MARTINEZ HERACLIO DE JESUS</t>
  </si>
  <si>
    <t xml:space="preserve">HERNANDEZ PERDOMO ZORAIDA </t>
  </si>
  <si>
    <t xml:space="preserve">CASTRO  ARLEX </t>
  </si>
  <si>
    <t xml:space="preserve">NAVARRO DE RODRIGUEZ SONIA </t>
  </si>
  <si>
    <t>RIVAS JOSE SIMON</t>
  </si>
  <si>
    <t xml:space="preserve">DUGARTE DE BIANCO ADA </t>
  </si>
  <si>
    <t>GYORY GODDA IRENE JUDITH</t>
  </si>
  <si>
    <t xml:space="preserve">GASCON DE BRICENO ELIZABETH </t>
  </si>
  <si>
    <t>GARCiA DE BELLOSO ALBA OMAIRA</t>
  </si>
  <si>
    <t>MARTINEZ  JUAN RAMON</t>
  </si>
  <si>
    <t xml:space="preserve">MELO BLANCO ZORAIDA </t>
  </si>
  <si>
    <t xml:space="preserve">RODRIGUEZ DE CASTRO STAEL </t>
  </si>
  <si>
    <t xml:space="preserve">MUJICA DE ASUAJE LUCILA </t>
  </si>
  <si>
    <t>LUCENA DE GOYO LIDA ISABEL</t>
  </si>
  <si>
    <t>SALAS GARCIA JESUS ANTONIO</t>
  </si>
  <si>
    <t>UGEL AGUILAR FRANCISCO D</t>
  </si>
  <si>
    <t>MORENO RODRIGUEZ ALEXANDER ENRIQUE</t>
  </si>
  <si>
    <t xml:space="preserve">VASQUEZ  HERMES </t>
  </si>
  <si>
    <t xml:space="preserve">BARRIOS DE ROMAN ZENNI </t>
  </si>
  <si>
    <t xml:space="preserve">PRAYS  ADRIAN </t>
  </si>
  <si>
    <t>MARTINEZ CARRENO JUAN ALEJANDRO (MT)</t>
  </si>
  <si>
    <t>MONTES  JORGE NOEL</t>
  </si>
  <si>
    <t>SILVA RUIZ JOSE ANIBAL</t>
  </si>
  <si>
    <t>05/06/1947</t>
  </si>
  <si>
    <t xml:space="preserve">RODRIGUEZ  ALFREDO </t>
  </si>
  <si>
    <t xml:space="preserve">GIL DE ASUAJE REINA </t>
  </si>
  <si>
    <t>GUEDEZ CAMACHO ARGENIS RAFAEL</t>
  </si>
  <si>
    <t>TORREALBA VILLAMIZAR OSWALDO ANTONIO</t>
  </si>
  <si>
    <t xml:space="preserve">GUERRERO DE VIVAS YOLANDA </t>
  </si>
  <si>
    <t xml:space="preserve">MALASPINA DE RODRIGUEZ OLGA </t>
  </si>
  <si>
    <t>BRYCE CALLES JUAN ORLANDO</t>
  </si>
  <si>
    <t xml:space="preserve">VALLEE LEON ORLANDO </t>
  </si>
  <si>
    <t xml:space="preserve">BOSCAN  AQUILES </t>
  </si>
  <si>
    <t xml:space="preserve">BRICENO DE GONZALEZ MAGDA </t>
  </si>
  <si>
    <t xml:space="preserve">TORREALBA DE CONTRERAS NELLY </t>
  </si>
  <si>
    <t>GONZALEZ DE ARENAS GLADIS MARGARITA</t>
  </si>
  <si>
    <t xml:space="preserve">PINEDO DE AMAIR MILAGROS </t>
  </si>
  <si>
    <t>ALVARADO LISCANO JILMA GRACIELA</t>
  </si>
  <si>
    <t xml:space="preserve">MARCHAN  ALBERTO </t>
  </si>
  <si>
    <t>SALAS DE CONTRERAS LUZ S</t>
  </si>
  <si>
    <t>ESCALONA  PEDRO JOSE</t>
  </si>
  <si>
    <t>HURTADO GARCIA WILMER JOSE</t>
  </si>
  <si>
    <t>CARUCI  SARA MERCEDES</t>
  </si>
  <si>
    <t>BLANCO GOMEZ JOSE GONZALO</t>
  </si>
  <si>
    <t>GONZALEZ DE FLORES GLADYS ESPERANZA</t>
  </si>
  <si>
    <t>YANEZ VALE ZULLY MERCEDES</t>
  </si>
  <si>
    <t>FLORES ESCALONA MAXIMO ANTONIO</t>
  </si>
  <si>
    <t xml:space="preserve">ARRIETA P BENJAMIN </t>
  </si>
  <si>
    <t xml:space="preserve">ALVARADO GONZALEZ PALMIRO </t>
  </si>
  <si>
    <t>ATENCIO DE MONTERO LASTENIA LUCRECIA</t>
  </si>
  <si>
    <t xml:space="preserve">ROJAS DE GUTIERREZ VIOLETA </t>
  </si>
  <si>
    <t xml:space="preserve">SALCEDO  JUSTINO </t>
  </si>
  <si>
    <t>ALVAREZ DE GUEDEZ ANA GISELA</t>
  </si>
  <si>
    <t>COLMENARES  ANA MERCEDES</t>
  </si>
  <si>
    <t>03/07/1953</t>
  </si>
  <si>
    <t>PI¥A DE VALDERRAMA ESPERANZA JOSEFINA</t>
  </si>
  <si>
    <t>CRESPO VALERA JUAN ELIEZER</t>
  </si>
  <si>
    <t>BAPTISTA DE BOSCAN NORLA BEATRIZ</t>
  </si>
  <si>
    <t>PACHECO CARDOZO HENRY DEL CARMEN</t>
  </si>
  <si>
    <t>VELOZ DE LINAREZ RAMONA DEL CARMEN</t>
  </si>
  <si>
    <t xml:space="preserve">ROSENDI  MIGDALIA </t>
  </si>
  <si>
    <t>PEROZA  ALBERTO ANTONIO</t>
  </si>
  <si>
    <t xml:space="preserve">YEPEZ  WILLIAM </t>
  </si>
  <si>
    <t xml:space="preserve">SANTELIZ  MARTHA </t>
  </si>
  <si>
    <t>MENDOZA PEREZ PASTOR TOMÁS</t>
  </si>
  <si>
    <t xml:space="preserve">SIVIRA DE PICHARDO MARIA </t>
  </si>
  <si>
    <t>MENDOZA  OLGA MARINA</t>
  </si>
  <si>
    <t xml:space="preserve">BARRAGAN  FERNANDO </t>
  </si>
  <si>
    <t>LUGO DE BARRAGAN ZULEIMA ISABEL</t>
  </si>
  <si>
    <t>CESPEDES DE GUTIERREZ MARLENE SIMAHEN</t>
  </si>
  <si>
    <t xml:space="preserve">LUCENA  NAUDY </t>
  </si>
  <si>
    <t>MENDOZA ZERPA REINALDO RAFAEL</t>
  </si>
  <si>
    <t>VALERA  RAFAEL JOSE</t>
  </si>
  <si>
    <t>DELGADO DE ESCALONA MARIXA JOSEFINA</t>
  </si>
  <si>
    <t>MATA CARNEVALI OLGA THAIS</t>
  </si>
  <si>
    <t>BRANDO DE BRYCE PAULA M</t>
  </si>
  <si>
    <t>ARENAS GRANCE  BETTYS ROSARIO</t>
  </si>
  <si>
    <t>ORTIZ CASTANEDA FRANK DE JESUS</t>
  </si>
  <si>
    <t>MATOS SERRANO FELICIDAD DEL CARMEN</t>
  </si>
  <si>
    <t xml:space="preserve">ALVARAY DE HERBERT IVONNE </t>
  </si>
  <si>
    <t>RUEDA RAMIREZ NELEY RCELY</t>
  </si>
  <si>
    <t xml:space="preserve">ESPINA  NILO </t>
  </si>
  <si>
    <t>MORET REINA CARLOS ALBERTO</t>
  </si>
  <si>
    <t xml:space="preserve">GONZALEZ DE SANOJA NANCY </t>
  </si>
  <si>
    <t>ISTILLARTE SANCHEZ CINTHIA ZULAY</t>
  </si>
  <si>
    <t xml:space="preserve">SANCHEZ  SAUL </t>
  </si>
  <si>
    <t>SORIANO DE DYURICH MARIA DEL PILAR</t>
  </si>
  <si>
    <t>MENDOZA YVONNE ZULAY</t>
  </si>
  <si>
    <t>ROJAS DE GONZALEZ ANA T</t>
  </si>
  <si>
    <t xml:space="preserve">LOPEZ  EVARISTO </t>
  </si>
  <si>
    <t xml:space="preserve">HERNANDEZ HERNANDEZ ISABEL </t>
  </si>
  <si>
    <t>CRESPO DE ACOSTA AIDE COROMOTO</t>
  </si>
  <si>
    <t xml:space="preserve">ESKIRKO DE ROMERO OLGA </t>
  </si>
  <si>
    <t>HERRERA HERNANDEZ JULIAN JOSE</t>
  </si>
  <si>
    <t>HERRERA APONTE MARIA TERESA</t>
  </si>
  <si>
    <t>GUTIERREZ DE APONTE ROSA Y</t>
  </si>
  <si>
    <t>RIVERO DE MANRIQUE GLADYS MARGARITA</t>
  </si>
  <si>
    <t>SALDIVIA SEIJAS HECTOR ANTONIO</t>
  </si>
  <si>
    <t xml:space="preserve">BRICENO  ROBERTO </t>
  </si>
  <si>
    <t>NAVARRO PACHECO JUAN ENRIQUE</t>
  </si>
  <si>
    <t>PEREZ CARUCI GLORIA ESPERANZA</t>
  </si>
  <si>
    <t>ABREU DE BARRAGAN FRANCISCA PAULA</t>
  </si>
  <si>
    <t>LOZADA DE MONTES DE OCA ANA CRISTINA</t>
  </si>
  <si>
    <t>ISEA  ROMAN ANTONIO</t>
  </si>
  <si>
    <t xml:space="preserve">GIMENEZ FREITEZ MARLENE </t>
  </si>
  <si>
    <t>CUELLO LEMUS PABLO EMILIO</t>
  </si>
  <si>
    <t>ROJAS MUJICA HILDA JOSEFINA</t>
  </si>
  <si>
    <t xml:space="preserve">MUJICA DE LOPEZ LUISA </t>
  </si>
  <si>
    <t>DIAZ  AURELIO FERNANDO</t>
  </si>
  <si>
    <t>LOPEZ SEIJAS OLGA GRACIELA</t>
  </si>
  <si>
    <t>MACHADO  NELLY TERESA</t>
  </si>
  <si>
    <t xml:space="preserve">GUTIERREZ DE QUINONEZ ELIZABETH </t>
  </si>
  <si>
    <t>ROJAS  REINALDO COROMOTO</t>
  </si>
  <si>
    <t>DAVILA  ALI ALONZO</t>
  </si>
  <si>
    <t xml:space="preserve">CEDENO  NELLIS </t>
  </si>
  <si>
    <t>CORTEZ DE MIQUELENA CARMEN YOLANDA</t>
  </si>
  <si>
    <t>SANCHEZ DE VARELA FANNY JOSEFINA</t>
  </si>
  <si>
    <t>SANCHEZ  JESUS ARGENIS</t>
  </si>
  <si>
    <t xml:space="preserve">REYES DE URBAEZ BLANCA </t>
  </si>
  <si>
    <t>MORENO DE VARGAS MARIA ANTONIA</t>
  </si>
  <si>
    <t>BELMONTE LOZADA ELBA MERCEDES</t>
  </si>
  <si>
    <t>LUGO GONZALEZ GLADYS COROMOTO</t>
  </si>
  <si>
    <t xml:space="preserve">FERNANDEZ  IVONNE </t>
  </si>
  <si>
    <t xml:space="preserve">ALVAREZ DE ALVARADO ALICIA </t>
  </si>
  <si>
    <t>TOVAR ALAYON MIGUEL JOSE</t>
  </si>
  <si>
    <t>MUJICA GOMEZ LEXY AUXILIADORA</t>
  </si>
  <si>
    <t xml:space="preserve">ARRIETA PARRA VICENTE </t>
  </si>
  <si>
    <t>RUIZ LUQUEZ JESUS RAMON</t>
  </si>
  <si>
    <t>RIVERO  VICTOR MANUEL</t>
  </si>
  <si>
    <t xml:space="preserve">ACOSTA MASCARENO ARTURO </t>
  </si>
  <si>
    <t xml:space="preserve">ALVAREZ DIAZ ROSA </t>
  </si>
  <si>
    <t>ACOSTA MASCARENO OSWALDO DESIDERIO</t>
  </si>
  <si>
    <t xml:space="preserve">ROMERO LOYO MIRTHA </t>
  </si>
  <si>
    <t>COLINA SOTO YOLANDA NOHELIA</t>
  </si>
  <si>
    <t>TERAN DE ARRIETA BLANCA ELENA</t>
  </si>
  <si>
    <t>RAMIREZ PINA IRAIMA LUZ</t>
  </si>
  <si>
    <t>PEREZ CORDERO MARIA DEL CARMEN</t>
  </si>
  <si>
    <t>VALERO FERNANDEZ YDEN DEL C</t>
  </si>
  <si>
    <t xml:space="preserve">POTENZA DE MERETTE DILCIA </t>
  </si>
  <si>
    <t xml:space="preserve">PEREZ DE DEIBIS WILMA </t>
  </si>
  <si>
    <t xml:space="preserve">JIMENEZ F WILFREDO </t>
  </si>
  <si>
    <t>ARENAS  RAMON ANTONIO</t>
  </si>
  <si>
    <t>YAJURE GIMENEZ JUAN BAUTISTA</t>
  </si>
  <si>
    <t>PARADAS PEREZ LUIS ALBERTO</t>
  </si>
  <si>
    <t>SAER DE ARANGU LISBETH MARIA</t>
  </si>
  <si>
    <t>SIRA  MARIA ELENA</t>
  </si>
  <si>
    <t>SANCHEZ GARCIA JESUS ALFREDO</t>
  </si>
  <si>
    <t>ALASTRES DE YEPEZ REINA YSABEL</t>
  </si>
  <si>
    <t>SILVA SANCHEZ NELSON JOSE</t>
  </si>
  <si>
    <t>RODRIGUEZ VARGAS NELSON COROMOTO</t>
  </si>
  <si>
    <t>PEREZ DE MALDONADO ISABEL ELENA</t>
  </si>
  <si>
    <t>MOLINA DE COLMENAREZ NORA ELENA</t>
  </si>
  <si>
    <t>21/09/1954</t>
  </si>
  <si>
    <t>RODRIGUEZ VARGAS ROBERTO JOSE</t>
  </si>
  <si>
    <t>AGUILAR DE LUGO YOMAIRA M</t>
  </si>
  <si>
    <t>PERNALETE GARCIA EDGAR ASUNCION</t>
  </si>
  <si>
    <t>ROJAS DE CHIRINOS BLANCA COROMOTO</t>
  </si>
  <si>
    <t xml:space="preserve">MENDEZ  ROSAURA </t>
  </si>
  <si>
    <t>TORRES MORALES PEDRO ELIAS</t>
  </si>
  <si>
    <t>RAMONES GRANADO MARIGLIA COROMOTO</t>
  </si>
  <si>
    <t>20/10/1952</t>
  </si>
  <si>
    <t>RODRIGUEZ  LANDY COROMOTO</t>
  </si>
  <si>
    <t>08/10/1953</t>
  </si>
  <si>
    <t xml:space="preserve">CABRALES GUTIERREZ LETICIA </t>
  </si>
  <si>
    <t>MENDOZA DE SUAREZ BEATRIZ ELENA</t>
  </si>
  <si>
    <t>PEDRAZA ZAMBRANO JOSE LUIS</t>
  </si>
  <si>
    <t xml:space="preserve">BRYCE CALLES ALVY </t>
  </si>
  <si>
    <t>RODRIGUEZ DE TORREALBA ANGELA ROSA</t>
  </si>
  <si>
    <t xml:space="preserve">MELENDEZ DE RIZZA AMARILIS </t>
  </si>
  <si>
    <t>VALE DE CAU ANA JOSEFINA</t>
  </si>
  <si>
    <t>MENDEZ DE GARAGOZZO ANA MARIA</t>
  </si>
  <si>
    <t>TOVAR CAMACARO AURA MARINA</t>
  </si>
  <si>
    <t>SANCHEZ ALVAREZ MARI SOL</t>
  </si>
  <si>
    <t>CABRERA DE AMARO VILMA COROMOTO</t>
  </si>
  <si>
    <t>SUAREZ  OMAR ANTONIO</t>
  </si>
  <si>
    <t>ARRIECHE ARRAIZ PETRA LUCIA</t>
  </si>
  <si>
    <t>SUAREZ PEREZ ISABEL TERESA</t>
  </si>
  <si>
    <t>16/09/1955</t>
  </si>
  <si>
    <t>MONTILLA SALAS ALI TEODOSIO</t>
  </si>
  <si>
    <t>ROJAS LOPEZ CLARA ISABEL</t>
  </si>
  <si>
    <t>MEDINA QUIROZ ANGEL FERNANDO</t>
  </si>
  <si>
    <t>RODRIGUEZ URBINA CENOVIA CONSUELO</t>
  </si>
  <si>
    <t>FLORES SILVA JHONNY GERARDO</t>
  </si>
  <si>
    <t>PULIDO AUVERT ELIZABETH COROMOTO</t>
  </si>
  <si>
    <t>MARTINEZ CASTILLO DIANNA SUSANA</t>
  </si>
  <si>
    <t>VASQUEZ MARTINEZ DAVID ANTONIO</t>
  </si>
  <si>
    <t xml:space="preserve">PEREZ DE PANTOJA MAGALY </t>
  </si>
  <si>
    <t>CA¥IZALEZ DE TORREALBA MILAGRO AUSTRALIA</t>
  </si>
  <si>
    <t>06/06/1956</t>
  </si>
  <si>
    <t>CALLES  JOSEFINA COROMOTO</t>
  </si>
  <si>
    <t xml:space="preserve">DIAZ DE GARCIA LILIAM </t>
  </si>
  <si>
    <t xml:space="preserve">FRAINO FALCONI GIOVANNI </t>
  </si>
  <si>
    <t>MENDEZ ORELLANA JESUS EMILIO</t>
  </si>
  <si>
    <t>GIMENEZ FREITEZ DOUGLAS ENRIQUE</t>
  </si>
  <si>
    <t xml:space="preserve">BARBA DE RAMOS MARIA </t>
  </si>
  <si>
    <t>ESTRADA RUIZ ALEX ALONZO</t>
  </si>
  <si>
    <t>GOMEZ RODRIGUEZ MAURICIO CANDIDO</t>
  </si>
  <si>
    <t>AGUERO PALAZZY MARY COROMOTO</t>
  </si>
  <si>
    <t>MONTILLA PRINCIPAL MIGUEL ANTONIO</t>
  </si>
  <si>
    <t xml:space="preserve">GARCIA DE DIAZ TERESA </t>
  </si>
  <si>
    <t>ROMERO SUAREZ CRUZZI LIZZIE</t>
  </si>
  <si>
    <t>AMARO GUTIERREZ ALONSO AMERICO</t>
  </si>
  <si>
    <t>RIVAS QUINTERO RAMONA DEL CARMEN</t>
  </si>
  <si>
    <t>REYES LEAL CARMEN YAQUELINE</t>
  </si>
  <si>
    <t>GIMENEZ AGUERO RINA ZORAYA</t>
  </si>
  <si>
    <t>CASSANY  JOSE ANTONIO</t>
  </si>
  <si>
    <t>YANEZ CARRE¥O SERGIO ELIAS</t>
  </si>
  <si>
    <t>ZAMBRANO FLORES HENRY GASPAR</t>
  </si>
  <si>
    <t>OVIEDO GRATEROL YAJAIRA DEL CARMEN</t>
  </si>
  <si>
    <t>05/12/1957</t>
  </si>
  <si>
    <t xml:space="preserve">CARDOSI BIAGIONI GABRIELE </t>
  </si>
  <si>
    <t>LEON GOMEZ MARIANELA DEL CARMEN</t>
  </si>
  <si>
    <t>TEPPA PEREZ SONIA AURORA</t>
  </si>
  <si>
    <t>PEREZ  FREDDY ALBERTO</t>
  </si>
  <si>
    <t>14/08/1958</t>
  </si>
  <si>
    <t>VILLEGAS NELSON RAMON</t>
  </si>
  <si>
    <t>ARISMENDI SUAREZ ANDRES RAMON</t>
  </si>
  <si>
    <t>JIMENEZ PINTO JUANA DEL CARMEN</t>
  </si>
  <si>
    <t>MUHAMAD ASMAT ENGLY PASTORA</t>
  </si>
  <si>
    <t>15/02/1959</t>
  </si>
  <si>
    <t>RONDON MORA LUZ MARINA</t>
  </si>
  <si>
    <t xml:space="preserve">AGUERO ROSSI CARLOS REMIGIO </t>
  </si>
  <si>
    <t xml:space="preserve">RAMOS ROJAS ARISTOBULO </t>
  </si>
  <si>
    <t>PEREIRA GARCIA GUSTAVO EDUARDO</t>
  </si>
  <si>
    <t xml:space="preserve">RODRIGUEZ DE OIRDOBRO AUDELIA </t>
  </si>
  <si>
    <t>COLMENAREZ  PABLO RAFAEL</t>
  </si>
  <si>
    <t>LUGO HEDY LUZ</t>
  </si>
  <si>
    <t>MONTILLA PACHECO ARGENIS DE JESUS</t>
  </si>
  <si>
    <t>SALAZAR GOMEZ MERCEDES VALENTINA</t>
  </si>
  <si>
    <t>SIVIRA GONZALEZ YAMILET CECILIA</t>
  </si>
  <si>
    <t>CALVO DURAN OSWALDO ANTONIO</t>
  </si>
  <si>
    <t>CARMONA ROJAS GLENYS LAIDETH</t>
  </si>
  <si>
    <t>MERIDA FRANCO MARIA EUGENIA</t>
  </si>
  <si>
    <t>REGNAULT CEDENO ZOYBEL CATALINA</t>
  </si>
  <si>
    <t>MORENO MEDINA JOSE ISAAC</t>
  </si>
  <si>
    <t>GARCIA VELAZQUEZ YECENIA LIUNADIL</t>
  </si>
  <si>
    <t>10/10/1964</t>
  </si>
  <si>
    <t>VARGAS ALVAREZ ALICIA DEL CARMEN</t>
  </si>
  <si>
    <t>REYES SANTELIZ RAMON ENRIQUE</t>
  </si>
  <si>
    <t xml:space="preserve">GUTIERREZ ACEVEDO ORLANDO </t>
  </si>
  <si>
    <t>GIMENEZ LOPEZ LUIS ALBERTO</t>
  </si>
  <si>
    <t>PEREZ DE LUGO ADELA RAMONA</t>
  </si>
  <si>
    <t>08/03/1960</t>
  </si>
  <si>
    <t>MENDOZA PEREZ JULIO CESAR</t>
  </si>
  <si>
    <t xml:space="preserve">BRUGALETTA LA ROSA PIETRO </t>
  </si>
  <si>
    <t>MACHADO TORRES NORKA PASTORA</t>
  </si>
  <si>
    <t>PENA ESCOBAR MILEXA PASTORA</t>
  </si>
  <si>
    <t>12/03/1961</t>
  </si>
  <si>
    <t>SANCHEZ  JUAN ANTONIO</t>
  </si>
  <si>
    <t>HERNANDEZ SOTO ESMEIRA JOSEFINA</t>
  </si>
  <si>
    <t>YUSTIZ GARCIA KERIO JOSE</t>
  </si>
  <si>
    <t>LUCENA DE CIAFRE ADRIANA RAMONA</t>
  </si>
  <si>
    <t>OSSORIO AZOY VICTORIA ELENA</t>
  </si>
  <si>
    <t>SILVA CARAVEDO CLARA MARIA</t>
  </si>
  <si>
    <t>FERREIRA DE ARIAS MARIA F</t>
  </si>
  <si>
    <t>CAMACARO DE SUAREZ ZULLY COROMOTO</t>
  </si>
  <si>
    <t>APRILE CARRUBBA MIGUEL ANGEL</t>
  </si>
  <si>
    <t>SILVA VILLEGAS ELGIS MIREYA</t>
  </si>
  <si>
    <t xml:space="preserve">GUITART DE NELO MARIA </t>
  </si>
  <si>
    <t>MONSALVE DE FERNANDEZ ELVIA ROSA</t>
  </si>
  <si>
    <t>SALAZAR TREJO ZAIDA JOSEFINA</t>
  </si>
  <si>
    <t xml:space="preserve">VAQUERIZO SASTRE MANUEL </t>
  </si>
  <si>
    <t>HERNANDEZ GIL TERESA DEL ROSARIO</t>
  </si>
  <si>
    <t>TIMAURE AREVALO PEDRO RAFAEL</t>
  </si>
  <si>
    <t>REQUENA PINA SANDRA KARINA</t>
  </si>
  <si>
    <t>MENDOZA ZORAIDA</t>
  </si>
  <si>
    <t>RABAGO  JUAN MIGUEL</t>
  </si>
  <si>
    <t>CASTANEDA ANA PASTORA</t>
  </si>
  <si>
    <t>HERRERA APONTE MIGUEL ANGEL</t>
  </si>
  <si>
    <t xml:space="preserve">DREWS DE RODRIGUEZ ELFRIEDE </t>
  </si>
  <si>
    <t>CABRERA DE RIERA MERCEDES C</t>
  </si>
  <si>
    <t>GARCIA ALCALA ANA CECILIA</t>
  </si>
  <si>
    <t>LOPEZ MONTERO MARY</t>
  </si>
  <si>
    <t xml:space="preserve">ANDONEGUI  MARTIN </t>
  </si>
  <si>
    <t>SILVA  RAFAEL ANTONIO</t>
  </si>
  <si>
    <t>MACHADO GIMENEZ NANCY MARIA</t>
  </si>
  <si>
    <t>PEREZ RODRIGUEZ JELY CECILIA</t>
  </si>
  <si>
    <t>DIAZ HERNANDEZ MARIA ELENA</t>
  </si>
  <si>
    <t>SANTELIZ ROJAS LISBETH COROMOTO</t>
  </si>
  <si>
    <t>RODRIGUEZ POLANCO MARIA ROSALIA</t>
  </si>
  <si>
    <t>CASTILLO RODRIGUEZ NELLYS MARISOL</t>
  </si>
  <si>
    <t>TORRES PINEDA WILKERSON GREGORIO</t>
  </si>
  <si>
    <t>PEREZ YANEZ JENNY MARIA</t>
  </si>
  <si>
    <t>ROJAS TORRES ANA CECILIA</t>
  </si>
  <si>
    <t xml:space="preserve">ESPINOLA BENITEZ EBELIO </t>
  </si>
  <si>
    <t>LE CARBOULLEC MARIA ELENA</t>
  </si>
  <si>
    <t>BACA DE ESPINOLA ISABEL DEL SOCORRO</t>
  </si>
  <si>
    <t>ALVARADO TORRES LILIAM SOFIA</t>
  </si>
  <si>
    <t>COMERMA BRETO ANA CECILIA</t>
  </si>
  <si>
    <t xml:space="preserve">CONTRERAS CONTRERAS EZEQUIEL </t>
  </si>
  <si>
    <t>ANTICHE VALERA JOHNNY RAMON</t>
  </si>
  <si>
    <t>HEREDIA GOMEZ FRANK ADOLFO</t>
  </si>
  <si>
    <t>PEREZ SANCHEZ CARLOS RUMUALDO</t>
  </si>
  <si>
    <t>COLMENAREZ MUJICA MARIA DEL CARMEN</t>
  </si>
  <si>
    <t>ZARRAGA HERNANDEZ ROSA CRISTABEL</t>
  </si>
  <si>
    <t>GUEDEZ MELENDEZ MARY CARMEN</t>
  </si>
  <si>
    <t>DOMINGUEZ MENDOZA JUDITH COROMOTO</t>
  </si>
  <si>
    <t>ROMERO GONZALEZ REINALDO RAFAEL</t>
  </si>
  <si>
    <t>TAVARES DE ARAUJO MARIA REGINA</t>
  </si>
  <si>
    <t xml:space="preserve">GONZALEZ SILVA ROSALINDA </t>
  </si>
  <si>
    <t>GIRALICO LOPEZ JOSE GREGORIO</t>
  </si>
  <si>
    <t>RODRIGUEZ PEREZ ALBERTO JOSE</t>
  </si>
  <si>
    <t>EVORA RIVERO CARMEN MAYELA</t>
  </si>
  <si>
    <t>RIVERA MACHADO MARIA EUGENIA</t>
  </si>
  <si>
    <t>MUNOZ RODRIGUEZ MIRIAN MORELIA</t>
  </si>
  <si>
    <t xml:space="preserve">STANESCU DE VASQUEZ CARMEN </t>
  </si>
  <si>
    <t>ROMANO GONZALEZ EDDIE SEGUNDO</t>
  </si>
  <si>
    <t>PARRA ORTIZ VICTOR JOSE</t>
  </si>
  <si>
    <t>GONZALEZ  BEATRIZ ELENA</t>
  </si>
  <si>
    <t>MUJICA RIVERO HENRY ANTONIO</t>
  </si>
  <si>
    <t>DIAZ PARTIDAS MARIA TERESA</t>
  </si>
  <si>
    <t>REYES RIVERO ANA CECILIA</t>
  </si>
  <si>
    <t>AMARO GARRIDO YANIRE DEL CARMEN</t>
  </si>
  <si>
    <t>GONZALEZ BLANCO ISOLISBETH COROMOTO</t>
  </si>
  <si>
    <t>MARTINEZ LEAL HENRY</t>
  </si>
  <si>
    <t>CAMPOS FREITEZ CRESALIDA COROMOTO</t>
  </si>
  <si>
    <t>REYES RIVERO CARMEN JULIA</t>
  </si>
  <si>
    <t>PARRA CHAVIEL JOSE ALEXANDER</t>
  </si>
  <si>
    <t>ANGULO PARRA FRANCIA YAJIRA</t>
  </si>
  <si>
    <t xml:space="preserve">HERNANDEZ AVILA ROSAURA </t>
  </si>
  <si>
    <t>CALZADILLA MUNOZ MARIA EUGENIA</t>
  </si>
  <si>
    <t>DIAZ AGUILAR CRUZ ENRIQUE</t>
  </si>
  <si>
    <t>LUCENA CANIZALEZ ZOBEIDA PASTORA</t>
  </si>
  <si>
    <t>NICOTRA LUCENA GIUSEPPINA ANTONELLA</t>
  </si>
  <si>
    <t>PEREZ HERRERA TOMAS ANTONIO</t>
  </si>
  <si>
    <t>ROSENDO HERNANDEZ RAMON ANTONIO</t>
  </si>
  <si>
    <t>GUTIERREZ GRATEROL OMARY JANETH</t>
  </si>
  <si>
    <t>ALVAREZ  NEFFER MILENA</t>
  </si>
  <si>
    <t>BRAVO VASQUEZ MARIA GABRIELA</t>
  </si>
  <si>
    <t>CORDOVA GUEDEZ ANAVICT ESPERANZA</t>
  </si>
  <si>
    <t>PACHECO NOHELIA ROSMARY</t>
  </si>
  <si>
    <t>PAEZ VILLALONGA ISMERAY NYREE</t>
  </si>
  <si>
    <t>GRATEROL LOPEZ ELIZABETH COROMOTO</t>
  </si>
  <si>
    <t>TORRES  DELCI MIRELLA</t>
  </si>
  <si>
    <t xml:space="preserve">DIAZ ROA LUISAURYS YUBIRY </t>
  </si>
  <si>
    <t>COLMENAREZ TOVAR DONES GREGORIO</t>
  </si>
  <si>
    <t>RODRIGUEZ MENDEZ ELDA MARIA</t>
  </si>
  <si>
    <t>DURAN RIGIO MIGDALIA DEL CARMEN</t>
  </si>
  <si>
    <t xml:space="preserve">ARAYA DE NEIRA VALERIA </t>
  </si>
  <si>
    <t>VILLEGAS GARCIA DEDSY FRANCISCA</t>
  </si>
  <si>
    <t xml:space="preserve">ROJAS  RAUL </t>
  </si>
  <si>
    <t>BRAVO BARRUECO MARIA DE LA SOLEDAD</t>
  </si>
  <si>
    <t>MASCARENO JUAREZ OLMARY T</t>
  </si>
  <si>
    <t>ROJAS TORRES ESEQUIEL LIBORIO</t>
  </si>
  <si>
    <t>RODRIGUEZ PINERO HECTOR E</t>
  </si>
  <si>
    <t>MOGOLLON DARWIN RICARDO</t>
  </si>
  <si>
    <t>ARGUELLES QUERO LUiS ANTONIO</t>
  </si>
  <si>
    <t>E</t>
  </si>
  <si>
    <t>ALFARO DE MALDONADO MANUELA JENOVEVA</t>
  </si>
  <si>
    <t>PAYNE DE ORTEGA BERNICE CAROLYN</t>
  </si>
  <si>
    <t>SCHWARTZ  GERALD JOSEPH</t>
  </si>
  <si>
    <t>PEREZ VALERA JORGE JOSE</t>
  </si>
  <si>
    <t>MORILLO BETACOURT JOSE LUIS</t>
  </si>
  <si>
    <t>VASQUEZ CRUZ ANGEL ANTONIO</t>
  </si>
  <si>
    <t>LOPEZ PEREZ YILDA MARGARITA</t>
  </si>
  <si>
    <t>RAMIREZ MELENDEZ MANUEL ALCESTER</t>
  </si>
  <si>
    <t>GRATEROL  JOSE MANUEL</t>
  </si>
  <si>
    <t xml:space="preserve">RODRIGUEZ TORRES FRANCOISIS </t>
  </si>
  <si>
    <t>LINAREZ VELOZ GAIDIBETH DUBRASKA</t>
  </si>
  <si>
    <t>TORRELLAS SUAREZ LILA LISBETH</t>
  </si>
  <si>
    <t>CASTILLO SIVIRA JOSE ALEJANDRO</t>
  </si>
  <si>
    <t>ALVAREZ FRANCO JOSELY MARINA</t>
  </si>
  <si>
    <t>CORBO GERARDO MAURICIO</t>
  </si>
  <si>
    <t>TOVAR MORENO LIUMAR</t>
  </si>
  <si>
    <t>ROJAS MARITZA DEL CARMEN</t>
  </si>
  <si>
    <t>BONILLA ALVARADO ESMELKYS INMACULADA</t>
  </si>
  <si>
    <t>FLORES SOLANO SANDRA CELESTE</t>
  </si>
  <si>
    <t>AUXILIAR DOCENTE III LICENCIADO</t>
  </si>
  <si>
    <t xml:space="preserve">PERSONAL EN NOMINA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</si>
</sst>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8" formatCode="########"/>
  </numFmts>
  <fonts count="42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1"/>
      <color rgb="FF000000"/>
      <name val="Arial Narrow"/>
      <family val="2"/>
      <charset val="1"/>
    </font>
    <font>
      <b/>
      <sz val="22"/>
      <color rgb="FF000000"/>
      <name val="Arial Narrow"/>
      <family val="2"/>
      <charset val="1"/>
    </font>
    <font>
      <b/>
      <sz val="22"/>
      <color rgb="FFFF0000"/>
      <name val="Arial Narrow"/>
      <family val="2"/>
      <charset val="1"/>
    </font>
    <font>
      <b/>
      <sz val="20"/>
      <color rgb="FF000000"/>
      <name val="Arial Narrow"/>
      <family val="2"/>
      <charset val="1"/>
    </font>
    <font>
      <b/>
      <sz val="12"/>
      <color rgb="FF000000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sz val="15"/>
      <color rgb="FF000000"/>
      <name val="Arial Narrow"/>
      <family val="2"/>
      <charset val="1"/>
    </font>
    <font>
      <b/>
      <sz val="15"/>
      <color rgb="FF000000"/>
      <name val="Arial Narrow"/>
      <family val="2"/>
      <charset val="1"/>
    </font>
    <font>
      <b/>
      <sz val="14"/>
      <color rgb="FF000000"/>
      <name val="Arial Narrow"/>
      <family val="2"/>
      <charset val="1"/>
    </font>
    <font>
      <sz val="16"/>
      <color rgb="FF000000"/>
      <name val="Arial Narrow"/>
      <family val="2"/>
      <charset val="1"/>
    </font>
    <font>
      <sz val="16"/>
      <color rgb="FF000000"/>
      <name val="Calibri"/>
      <family val="2"/>
      <charset val="1"/>
    </font>
    <font>
      <b/>
      <sz val="16"/>
      <color rgb="FF003366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4"/>
      <color rgb="FF000000"/>
      <name val="Bookman Old Style"/>
      <family val="1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0"/>
      <color rgb="FF000000"/>
      <name val="Comic Sans MS"/>
      <family val="4"/>
      <charset val="1"/>
    </font>
    <font>
      <b/>
      <sz val="16"/>
      <color rgb="FF000000"/>
      <name val="Comic Sans MS"/>
      <family val="4"/>
      <charset val="1"/>
    </font>
    <font>
      <b/>
      <sz val="18"/>
      <color rgb="FF000000"/>
      <name val="Calibri"/>
      <family val="2"/>
      <charset val="1"/>
    </font>
    <font>
      <b/>
      <sz val="18"/>
      <color rgb="FF000000"/>
      <name val="Bookman Old Style"/>
      <family val="1"/>
      <charset val="1"/>
    </font>
    <font>
      <b/>
      <sz val="16"/>
      <color rgb="FF003366"/>
      <name val="Bookman Old Style"/>
      <family val="1"/>
      <charset val="1"/>
    </font>
    <font>
      <b/>
      <sz val="14"/>
      <color rgb="FF333399"/>
      <name val="Bookman Old Style"/>
      <family val="1"/>
      <charset val="1"/>
    </font>
    <font>
      <sz val="16"/>
      <color rgb="FF003366"/>
      <name val="Calibri"/>
      <family val="2"/>
      <charset val="1"/>
    </font>
    <font>
      <b/>
      <sz val="10"/>
      <color rgb="FF000000"/>
      <name val="Bookman Old Style"/>
      <family val="1"/>
      <charset val="1"/>
    </font>
    <font>
      <b/>
      <sz val="9"/>
      <color rgb="FF000000"/>
      <name val="Bookman Old Style"/>
      <family val="1"/>
      <charset val="1"/>
    </font>
    <font>
      <b/>
      <sz val="8"/>
      <color rgb="FF000000"/>
      <name val="Bookman Old Style"/>
      <family val="1"/>
      <charset val="1"/>
    </font>
    <font>
      <sz val="9"/>
      <color rgb="FF000000"/>
      <name val="Bookman Old Style"/>
      <family val="1"/>
      <charset val="1"/>
    </font>
    <font>
      <b/>
      <sz val="16"/>
      <color rgb="FF000000"/>
      <name val="Calibri"/>
      <family val="2"/>
      <charset val="1"/>
    </font>
    <font>
      <sz val="12"/>
      <color rgb="FF000000"/>
      <name val="Bookman Old Style"/>
      <family val="1"/>
      <charset val="1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8"/>
      <color rgb="FF000000"/>
      <name val="Bookman Old Style"/>
      <family val="1"/>
      <charset val="1"/>
    </font>
    <font>
      <sz val="11"/>
      <color indexed="8"/>
      <name val="Calibri"/>
      <family val="2"/>
      <charset val="1"/>
    </font>
    <font>
      <sz val="11"/>
      <name val="Calibri"/>
      <family val="2"/>
    </font>
    <font>
      <sz val="11"/>
      <color indexed="58"/>
      <name val="Calibri"/>
      <family val="2"/>
    </font>
    <font>
      <sz val="1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00B0F0"/>
        <bgColor rgb="FF00CCCC"/>
      </patternFill>
    </fill>
    <fill>
      <patternFill patternType="solid">
        <fgColor rgb="FF595959"/>
        <bgColor rgb="FF333333"/>
      </patternFill>
    </fill>
    <fill>
      <patternFill patternType="solid">
        <fgColor rgb="FFFFFFFF"/>
        <bgColor rgb="FFDCE6F2"/>
      </patternFill>
    </fill>
    <fill>
      <patternFill patternType="solid">
        <fgColor rgb="FFFFFF99"/>
        <bgColor rgb="FFCCFFCC"/>
      </patternFill>
    </fill>
    <fill>
      <patternFill patternType="solid">
        <fgColor rgb="FF808080"/>
        <bgColor rgb="FF969696"/>
      </patternFill>
    </fill>
    <fill>
      <patternFill patternType="solid">
        <fgColor rgb="FFCCFFFF"/>
        <bgColor rgb="FFCCFFCC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hair">
        <color rgb="FF1A1A1A"/>
      </left>
      <right style="hair">
        <color rgb="FF1A1A1A"/>
      </right>
      <top style="hair">
        <color rgb="FF1A1A1A"/>
      </top>
      <bottom style="hair">
        <color rgb="FF1A1A1A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 style="hair">
        <color rgb="FF1A1A1A"/>
      </left>
      <right style="hair">
        <color auto="1"/>
      </right>
      <top style="hair">
        <color rgb="FF1A1A1A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/>
      <bottom style="hair">
        <color rgb="FF333333"/>
      </bottom>
      <diagonal/>
    </border>
    <border>
      <left style="hair">
        <color rgb="FF333333"/>
      </left>
      <right/>
      <top/>
      <bottom style="hair">
        <color rgb="FF333333"/>
      </bottom>
      <diagonal/>
    </border>
    <border>
      <left style="hair">
        <color rgb="FF1A1A1A"/>
      </left>
      <right style="hair">
        <color rgb="FF1A1A1A"/>
      </right>
      <top style="hair">
        <color rgb="FF333333"/>
      </top>
      <bottom/>
      <diagonal/>
    </border>
    <border>
      <left style="hair">
        <color rgb="FF1A1A1A"/>
      </left>
      <right style="hair">
        <color rgb="FF333333"/>
      </right>
      <top style="hair">
        <color rgb="FF333333"/>
      </top>
      <bottom/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rgb="FF1A1A1A"/>
      </left>
      <right style="hair">
        <color auto="1"/>
      </right>
      <top style="hair">
        <color rgb="FF1A1A1A"/>
      </top>
      <bottom style="hair">
        <color rgb="FF1A1A1A"/>
      </bottom>
      <diagonal/>
    </border>
    <border>
      <left style="hair">
        <color rgb="FF1A1A1A"/>
      </left>
      <right style="hair">
        <color auto="1"/>
      </right>
      <top/>
      <bottom style="hair">
        <color rgb="FF1A1A1A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5" fillId="0" borderId="0" applyBorder="0" applyProtection="0"/>
    <xf numFmtId="0" fontId="38" fillId="0" borderId="0"/>
    <xf numFmtId="0" fontId="40" fillId="0" borderId="0"/>
    <xf numFmtId="9" fontId="41" fillId="0" borderId="0"/>
  </cellStyleXfs>
  <cellXfs count="169">
    <xf numFmtId="0" fontId="0" fillId="0" borderId="0" xfId="0"/>
    <xf numFmtId="0" fontId="2" fillId="0" borderId="0" xfId="1" applyFont="1" applyBorder="1" applyProtection="1">
      <protection hidden="1"/>
    </xf>
    <xf numFmtId="4" fontId="2" fillId="0" borderId="0" xfId="1" applyNumberFormat="1" applyFont="1" applyBorder="1" applyProtection="1">
      <protection hidden="1"/>
    </xf>
    <xf numFmtId="0" fontId="4" fillId="0" borderId="2" xfId="1" applyFont="1" applyBorder="1" applyAlignment="1" applyProtection="1">
      <alignment horizontal="center" vertical="center" wrapText="1"/>
      <protection hidden="1"/>
    </xf>
    <xf numFmtId="0" fontId="4" fillId="0" borderId="3" xfId="1" applyFont="1" applyBorder="1" applyAlignment="1" applyProtection="1">
      <alignment horizontal="center" vertical="center" wrapText="1"/>
      <protection hidden="1"/>
    </xf>
    <xf numFmtId="0" fontId="2" fillId="0" borderId="2" xfId="1" applyFont="1" applyBorder="1" applyAlignment="1" applyProtection="1">
      <alignment horizontal="left" vertical="center" wrapText="1"/>
      <protection hidden="1"/>
    </xf>
    <xf numFmtId="0" fontId="2" fillId="0" borderId="4" xfId="1" applyFont="1" applyBorder="1" applyAlignment="1" applyProtection="1">
      <alignment vertical="center" wrapText="1"/>
      <protection hidden="1"/>
    </xf>
    <xf numFmtId="0" fontId="4" fillId="0" borderId="0" xfId="1" applyFont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4" fontId="5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3" fontId="12" fillId="2" borderId="17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7" fillId="0" borderId="0" xfId="0" applyFont="1"/>
    <xf numFmtId="0" fontId="18" fillId="0" borderId="0" xfId="0" applyFont="1" applyAlignment="1">
      <alignment vertical="center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/>
    </xf>
    <xf numFmtId="3" fontId="0" fillId="6" borderId="9" xfId="0" applyNumberFormat="1" applyFill="1" applyBorder="1" applyAlignment="1">
      <alignment horizontal="center" vertical="center"/>
    </xf>
    <xf numFmtId="39" fontId="0" fillId="0" borderId="10" xfId="0" applyNumberFormat="1" applyBorder="1" applyAlignment="1">
      <alignment vertical="center"/>
    </xf>
    <xf numFmtId="0" fontId="1" fillId="0" borderId="1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6" borderId="2" xfId="0" applyNumberFormat="1" applyFill="1" applyBorder="1" applyAlignment="1">
      <alignment horizontal="center" vertical="center"/>
    </xf>
    <xf numFmtId="39" fontId="0" fillId="0" borderId="11" xfId="0" applyNumberFormat="1" applyBorder="1" applyAlignment="1">
      <alignment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/>
    </xf>
    <xf numFmtId="3" fontId="0" fillId="6" borderId="13" xfId="0" applyNumberFormat="1" applyFill="1" applyBorder="1" applyAlignment="1">
      <alignment horizontal="center" vertical="center"/>
    </xf>
    <xf numFmtId="39" fontId="0" fillId="0" borderId="14" xfId="0" applyNumberFormat="1" applyBorder="1" applyAlignment="1">
      <alignment vertical="center"/>
    </xf>
    <xf numFmtId="0" fontId="20" fillId="2" borderId="22" xfId="0" applyFont="1" applyFill="1" applyBorder="1" applyAlignment="1">
      <alignment horizontal="center" vertical="center" wrapText="1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4" xfId="0" applyNumberFormat="1" applyFont="1" applyFill="1" applyBorder="1" applyAlignment="1">
      <alignment horizontal="center" vertical="center"/>
    </xf>
    <xf numFmtId="0" fontId="18" fillId="0" borderId="0" xfId="0" applyFont="1"/>
    <xf numFmtId="0" fontId="1" fillId="0" borderId="9" xfId="0" applyFont="1" applyBorder="1" applyAlignment="1">
      <alignment vertical="center"/>
    </xf>
    <xf numFmtId="39" fontId="0" fillId="0" borderId="9" xfId="0" applyNumberFormat="1" applyBorder="1" applyAlignment="1">
      <alignment horizontal="center" vertical="center"/>
    </xf>
    <xf numFmtId="0" fontId="0" fillId="3" borderId="9" xfId="0" applyFill="1" applyBorder="1"/>
    <xf numFmtId="0" fontId="1" fillId="0" borderId="2" xfId="0" applyFont="1" applyBorder="1" applyAlignment="1">
      <alignment vertical="center"/>
    </xf>
    <xf numFmtId="39" fontId="0" fillId="0" borderId="2" xfId="0" applyNumberFormat="1" applyBorder="1" applyAlignment="1">
      <alignment horizontal="center" vertical="center"/>
    </xf>
    <xf numFmtId="0" fontId="0" fillId="3" borderId="2" xfId="0" applyFill="1" applyBorder="1"/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0" fontId="0" fillId="3" borderId="3" xfId="0" applyFill="1" applyBorder="1"/>
    <xf numFmtId="39" fontId="0" fillId="0" borderId="3" xfId="0" applyNumberFormat="1" applyBorder="1" applyAlignment="1">
      <alignment horizontal="center" vertical="center"/>
    </xf>
    <xf numFmtId="39" fontId="0" fillId="0" borderId="12" xfId="0" applyNumberForma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0" fillId="3" borderId="13" xfId="0" applyFill="1" applyBorder="1"/>
    <xf numFmtId="39" fontId="0" fillId="0" borderId="13" xfId="0" applyNumberForma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1" fillId="0" borderId="15" xfId="0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/>
    </xf>
    <xf numFmtId="39" fontId="0" fillId="0" borderId="15" xfId="0" applyNumberFormat="1" applyBorder="1" applyAlignment="1">
      <alignment horizontal="center" vertical="center"/>
    </xf>
    <xf numFmtId="0" fontId="0" fillId="3" borderId="15" xfId="0" applyFill="1" applyBorder="1"/>
    <xf numFmtId="39" fontId="0" fillId="0" borderId="16" xfId="0" applyNumberFormat="1" applyBorder="1" applyAlignment="1">
      <alignment vertical="center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1" fillId="0" borderId="0" xfId="0" applyFont="1" applyAlignment="1" applyProtection="1">
      <alignment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wrapText="1"/>
      <protection locked="0"/>
    </xf>
    <xf numFmtId="0" fontId="24" fillId="0" borderId="0" xfId="0" applyFont="1" applyAlignment="1" applyProtection="1">
      <alignment horizontal="left" wrapText="1"/>
      <protection locked="0"/>
    </xf>
    <xf numFmtId="0" fontId="27" fillId="0" borderId="0" xfId="0" applyFont="1" applyAlignment="1" applyProtection="1">
      <alignment horizontal="center" wrapText="1"/>
      <protection locked="0"/>
    </xf>
    <xf numFmtId="0" fontId="28" fillId="7" borderId="26" xfId="0" applyFont="1" applyFill="1" applyBorder="1" applyAlignment="1" applyProtection="1">
      <alignment horizontal="center" vertical="center" wrapText="1"/>
      <protection locked="0"/>
    </xf>
    <xf numFmtId="0" fontId="28" fillId="5" borderId="29" xfId="0" applyFont="1" applyFill="1" applyBorder="1" applyAlignment="1" applyProtection="1">
      <alignment horizontal="center" vertical="center" wrapText="1"/>
      <protection locked="0"/>
    </xf>
    <xf numFmtId="0" fontId="28" fillId="5" borderId="3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29" fillId="0" borderId="31" xfId="0" applyFont="1" applyBorder="1" applyAlignment="1" applyProtection="1">
      <alignment vertical="center" wrapText="1"/>
      <protection locked="0"/>
    </xf>
    <xf numFmtId="0" fontId="29" fillId="0" borderId="32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wrapText="1"/>
      <protection locked="0"/>
    </xf>
    <xf numFmtId="14" fontId="0" fillId="0" borderId="26" xfId="0" applyNumberFormat="1" applyBorder="1" applyAlignment="1" applyProtection="1">
      <alignment wrapText="1"/>
      <protection locked="0"/>
    </xf>
    <xf numFmtId="0" fontId="0" fillId="0" borderId="26" xfId="0" applyBorder="1" applyAlignment="1" applyProtection="1">
      <alignment horizontal="center" wrapText="1"/>
      <protection locked="0"/>
    </xf>
    <xf numFmtId="0" fontId="0" fillId="0" borderId="26" xfId="0" applyBorder="1" applyAlignment="1" applyProtection="1">
      <alignment wrapText="1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27" xfId="0" applyFill="1" applyBorder="1" applyAlignment="1" applyProtection="1">
      <alignment wrapText="1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31" fillId="0" borderId="0" xfId="0" applyFont="1" applyProtection="1">
      <protection locked="0"/>
    </xf>
    <xf numFmtId="0" fontId="31" fillId="0" borderId="0" xfId="0" applyFont="1" applyAlignment="1" applyProtection="1">
      <alignment vertical="center"/>
      <protection locked="0"/>
    </xf>
    <xf numFmtId="14" fontId="31" fillId="0" borderId="0" xfId="0" applyNumberFormat="1" applyFont="1" applyAlignment="1" applyProtection="1">
      <alignment vertical="center"/>
      <protection locked="0"/>
    </xf>
    <xf numFmtId="0" fontId="0" fillId="0" borderId="26" xfId="1" applyFont="1" applyBorder="1" applyAlignment="1" applyProtection="1">
      <alignment horizontal="left" wrapText="1"/>
      <protection locked="0"/>
    </xf>
    <xf numFmtId="0" fontId="34" fillId="0" borderId="34" xfId="0" applyFont="1" applyBorder="1" applyAlignment="1" applyProtection="1">
      <alignment horizontal="center" vertical="top"/>
      <protection locked="0"/>
    </xf>
    <xf numFmtId="9" fontId="34" fillId="0" borderId="2" xfId="1" applyNumberFormat="1" applyFont="1" applyBorder="1" applyAlignment="1" applyProtection="1">
      <alignment horizontal="center"/>
      <protection locked="0"/>
    </xf>
    <xf numFmtId="0" fontId="0" fillId="0" borderId="26" xfId="1" applyFont="1" applyBorder="1" applyAlignment="1" applyProtection="1">
      <alignment horizontal="center"/>
      <protection locked="0"/>
    </xf>
    <xf numFmtId="0" fontId="34" fillId="0" borderId="35" xfId="0" applyFont="1" applyBorder="1" applyAlignment="1" applyProtection="1">
      <alignment horizontal="center" vertical="top"/>
      <protection locked="0"/>
    </xf>
    <xf numFmtId="9" fontId="34" fillId="0" borderId="15" xfId="1" applyNumberFormat="1" applyFont="1" applyBorder="1" applyAlignment="1" applyProtection="1">
      <alignment horizontal="center"/>
      <protection locked="0"/>
    </xf>
    <xf numFmtId="1" fontId="2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8" borderId="36" xfId="0" applyFill="1" applyBorder="1" applyAlignment="1" applyProtection="1">
      <alignment wrapText="1"/>
      <protection locked="0"/>
    </xf>
    <xf numFmtId="0" fontId="15" fillId="8" borderId="36" xfId="0" applyFont="1" applyFill="1" applyBorder="1" applyAlignment="1" applyProtection="1">
      <alignment horizontal="center" wrapText="1"/>
      <protection hidden="1"/>
    </xf>
    <xf numFmtId="0" fontId="32" fillId="8" borderId="36" xfId="0" applyFont="1" applyFill="1" applyBorder="1" applyAlignment="1" applyProtection="1">
      <alignment horizontal="center" wrapText="1"/>
      <protection hidden="1"/>
    </xf>
    <xf numFmtId="0" fontId="23" fillId="8" borderId="36" xfId="0" applyFont="1" applyFill="1" applyBorder="1" applyAlignment="1" applyProtection="1">
      <alignment horizontal="center" wrapText="1"/>
      <protection hidden="1"/>
    </xf>
    <xf numFmtId="0" fontId="36" fillId="8" borderId="37" xfId="0" applyFont="1" applyFill="1" applyBorder="1" applyAlignment="1" applyProtection="1">
      <alignment wrapText="1"/>
      <protection locked="0"/>
    </xf>
    <xf numFmtId="0" fontId="37" fillId="8" borderId="36" xfId="0" applyFont="1" applyFill="1" applyBorder="1" applyProtection="1">
      <protection locked="0"/>
    </xf>
    <xf numFmtId="1" fontId="29" fillId="0" borderId="31" xfId="0" applyNumberFormat="1" applyFont="1" applyBorder="1" applyAlignment="1" applyProtection="1">
      <alignment horizontal="center" vertical="center" wrapText="1"/>
      <protection locked="0"/>
    </xf>
    <xf numFmtId="1" fontId="0" fillId="0" borderId="33" xfId="0" applyNumberFormat="1" applyBorder="1" applyAlignment="1" applyProtection="1">
      <alignment horizontal="center" wrapText="1"/>
      <protection hidden="1"/>
    </xf>
    <xf numFmtId="1" fontId="0" fillId="0" borderId="27" xfId="0" applyNumberFormat="1" applyBorder="1" applyAlignment="1" applyProtection="1">
      <alignment horizontal="center" wrapText="1"/>
      <protection hidden="1"/>
    </xf>
    <xf numFmtId="1" fontId="0" fillId="8" borderId="36" xfId="0" applyNumberForma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2" fillId="4" borderId="0" xfId="0" applyFont="1" applyFill="1" applyAlignment="1" applyProtection="1">
      <alignment horizontal="center" vertical="center" wrapText="1"/>
      <protection hidden="1"/>
    </xf>
    <xf numFmtId="49" fontId="21" fillId="0" borderId="0" xfId="0" applyNumberFormat="1" applyFont="1" applyAlignment="1" applyProtection="1">
      <alignment wrapText="1"/>
      <protection locked="0"/>
    </xf>
    <xf numFmtId="49" fontId="28" fillId="5" borderId="29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31" xfId="0" applyNumberFormat="1" applyFont="1" applyBorder="1" applyAlignment="1" applyProtection="1">
      <alignment vertical="center" wrapText="1"/>
      <protection locked="0"/>
    </xf>
    <xf numFmtId="49" fontId="0" fillId="8" borderId="36" xfId="0" applyNumberFormat="1" applyFill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0" fillId="0" borderId="15" xfId="0" applyFont="1" applyBorder="1" applyAlignment="1" applyProtection="1">
      <alignment horizontal="center" vertical="center"/>
      <protection hidden="1"/>
    </xf>
    <xf numFmtId="0" fontId="10" fillId="0" borderId="13" xfId="0" applyFont="1" applyBorder="1" applyAlignment="1" applyProtection="1">
      <alignment horizontal="center" vertical="center"/>
      <protection hidden="1"/>
    </xf>
    <xf numFmtId="0" fontId="9" fillId="2" borderId="38" xfId="0" applyFont="1" applyFill="1" applyBorder="1" applyAlignment="1" applyProtection="1">
      <alignment horizontal="center" vertical="center" wrapText="1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1" xfId="0" applyNumberFormat="1" applyFont="1" applyBorder="1" applyAlignment="1" applyProtection="1">
      <alignment horizontal="center" vertical="center"/>
      <protection hidden="1"/>
    </xf>
    <xf numFmtId="3" fontId="11" fillId="0" borderId="12" xfId="0" applyNumberFormat="1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0" fontId="29" fillId="7" borderId="39" xfId="0" applyFont="1" applyFill="1" applyBorder="1" applyAlignment="1" applyProtection="1">
      <alignment horizontal="center" vertical="center" wrapText="1"/>
      <protection locked="0"/>
    </xf>
    <xf numFmtId="0" fontId="29" fillId="5" borderId="39" xfId="0" applyFont="1" applyFill="1" applyBorder="1" applyAlignment="1" applyProtection="1">
      <alignment horizontal="center" vertical="center" wrapText="1"/>
      <protection locked="0"/>
    </xf>
    <xf numFmtId="0" fontId="30" fillId="0" borderId="39" xfId="0" applyFont="1" applyBorder="1" applyAlignment="1" applyProtection="1">
      <alignment horizontal="center" vertical="center" wrapText="1"/>
      <protection locked="0"/>
    </xf>
    <xf numFmtId="0" fontId="30" fillId="0" borderId="39" xfId="0" applyFont="1" applyBorder="1" applyAlignment="1" applyProtection="1">
      <alignment vertical="center" wrapText="1"/>
      <protection locked="0"/>
    </xf>
    <xf numFmtId="0" fontId="30" fillId="0" borderId="39" xfId="0" applyFont="1" applyBorder="1" applyAlignment="1" applyProtection="1">
      <alignment horizontal="left" vertical="center" wrapText="1"/>
      <protection locked="0"/>
    </xf>
    <xf numFmtId="0" fontId="0" fillId="4" borderId="26" xfId="0" applyFill="1" applyBorder="1" applyAlignment="1" applyProtection="1">
      <alignment wrapText="1"/>
      <protection locked="0"/>
    </xf>
    <xf numFmtId="164" fontId="0" fillId="0" borderId="26" xfId="0" applyNumberFormat="1" applyBorder="1" applyAlignment="1" applyProtection="1">
      <alignment wrapText="1"/>
      <protection locked="0"/>
    </xf>
    <xf numFmtId="1" fontId="0" fillId="4" borderId="26" xfId="0" applyNumberFormat="1" applyFill="1" applyBorder="1" applyAlignment="1" applyProtection="1">
      <alignment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29" fillId="7" borderId="39" xfId="0" applyFont="1" applyFill="1" applyBorder="1" applyAlignment="1" applyProtection="1">
      <alignment horizontal="center" vertical="center" wrapText="1"/>
      <protection locked="0"/>
    </xf>
    <xf numFmtId="164" fontId="39" fillId="0" borderId="0" xfId="2" applyNumberFormat="1" applyFont="1" applyAlignment="1">
      <alignment horizontal="center"/>
    </xf>
    <xf numFmtId="49" fontId="0" fillId="0" borderId="26" xfId="0" applyNumberFormat="1" applyBorder="1" applyAlignment="1" applyProtection="1">
      <alignment horizontal="left"/>
      <protection locked="0"/>
    </xf>
    <xf numFmtId="49" fontId="0" fillId="0" borderId="26" xfId="1" applyNumberFormat="1" applyFont="1" applyBorder="1" applyAlignment="1" applyProtection="1">
      <alignment horizontal="center"/>
      <protection locked="0"/>
    </xf>
    <xf numFmtId="168" fontId="0" fillId="0" borderId="26" xfId="1" applyNumberFormat="1" applyFont="1" applyBorder="1" applyAlignment="1" applyProtection="1">
      <alignment horizontal="center"/>
      <protection locked="0"/>
    </xf>
    <xf numFmtId="164" fontId="0" fillId="0" borderId="26" xfId="1" applyNumberFormat="1" applyFont="1" applyBorder="1" applyAlignment="1" applyProtection="1">
      <alignment horizontal="left" wrapText="1"/>
      <protection locked="0"/>
    </xf>
    <xf numFmtId="1" fontId="33" fillId="0" borderId="30" xfId="0" applyNumberFormat="1" applyFont="1" applyBorder="1" applyAlignment="1" applyProtection="1">
      <alignment horizontal="center"/>
      <protection locked="0"/>
    </xf>
    <xf numFmtId="1" fontId="33" fillId="0" borderId="27" xfId="0" applyNumberFormat="1" applyFont="1" applyBorder="1" applyAlignment="1" applyProtection="1">
      <alignment horizontal="center"/>
      <protection locked="0"/>
    </xf>
    <xf numFmtId="0" fontId="33" fillId="0" borderId="29" xfId="0" applyFont="1" applyBorder="1" applyAlignment="1" applyProtection="1">
      <alignment horizontal="center"/>
      <protection locked="0"/>
    </xf>
    <xf numFmtId="0" fontId="33" fillId="0" borderId="26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164" fontId="0" fillId="0" borderId="1" xfId="0" applyNumberFormat="1" applyBorder="1" applyAlignment="1" applyProtection="1">
      <alignment horizontal="center" wrapText="1"/>
      <protection locked="0"/>
    </xf>
    <xf numFmtId="14" fontId="0" fillId="0" borderId="1" xfId="0" applyNumberFormat="1" applyBorder="1" applyAlignment="1" applyProtection="1">
      <alignment horizontal="center" wrapText="1"/>
      <protection locked="0"/>
    </xf>
    <xf numFmtId="0" fontId="36" fillId="8" borderId="36" xfId="0" applyFont="1" applyFill="1" applyBorder="1" applyAlignment="1" applyProtection="1">
      <alignment horizontal="center" wrapText="1"/>
      <protection locked="0"/>
    </xf>
    <xf numFmtId="0" fontId="37" fillId="8" borderId="36" xfId="0" applyFont="1" applyFill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/>
      <protection hidden="1"/>
    </xf>
    <xf numFmtId="0" fontId="13" fillId="2" borderId="5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16" fillId="5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/>
    </xf>
    <xf numFmtId="0" fontId="15" fillId="0" borderId="0" xfId="0" applyFont="1" applyAlignment="1" applyProtection="1">
      <alignment horizontal="center" vertical="center"/>
      <protection locked="0"/>
    </xf>
    <xf numFmtId="0" fontId="19" fillId="2" borderId="5" xfId="0" applyFont="1" applyFill="1" applyBorder="1" applyAlignment="1">
      <alignment horizontal="center" vertical="center" wrapText="1"/>
    </xf>
    <xf numFmtId="1" fontId="28" fillId="7" borderId="26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left" vertical="center" wrapText="1"/>
      <protection locked="0"/>
    </xf>
    <xf numFmtId="0" fontId="25" fillId="7" borderId="28" xfId="0" applyFont="1" applyFill="1" applyBorder="1" applyAlignment="1" applyProtection="1">
      <alignment horizontal="center" vertical="center" wrapText="1"/>
      <protection locked="0"/>
    </xf>
    <xf numFmtId="0" fontId="25" fillId="5" borderId="2" xfId="0" applyFont="1" applyFill="1" applyBorder="1" applyAlignment="1" applyProtection="1">
      <alignment horizontal="center" vertical="center" wrapText="1"/>
      <protection locked="0"/>
    </xf>
    <xf numFmtId="0" fontId="24" fillId="0" borderId="6" xfId="0" applyFont="1" applyBorder="1" applyAlignment="1" applyProtection="1">
      <alignment horizontal="center" vertical="center"/>
      <protection locked="0"/>
    </xf>
    <xf numFmtId="0" fontId="26" fillId="5" borderId="39" xfId="0" applyFont="1" applyFill="1" applyBorder="1" applyAlignment="1" applyProtection="1">
      <alignment horizontal="center" vertical="center"/>
      <protection locked="0"/>
    </xf>
    <xf numFmtId="0" fontId="26" fillId="7" borderId="39" xfId="0" applyFont="1" applyFill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2" xr:uid="{00000000-0005-0000-0000-000001000000}"/>
    <cellStyle name="Normal 2 3" xfId="3" xr:uid="{00000000-0005-0000-0000-000002000000}"/>
    <cellStyle name="Porcentual 2" xfId="4" xr:uid="{00000000-0005-0000-0000-000003000000}"/>
    <cellStyle name="Texto explicativo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DBE5F1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CC"/>
      <rgbColor rgb="FFDCE6F2"/>
      <rgbColor rgb="FFCCFFCC"/>
      <rgbColor rgb="FFFFFF99"/>
      <rgbColor rgb="FF95B3D7"/>
      <rgbColor rgb="FFE6B9B8"/>
      <rgbColor rgb="FFFF66CC"/>
      <rgbColor rgb="FFFFCC99"/>
      <rgbColor rgb="FF3366FF"/>
      <rgbColor rgb="FF00B0F0"/>
      <rgbColor rgb="FF92D050"/>
      <rgbColor rgb="FFFFCC00"/>
      <rgbColor rgb="FFFF9900"/>
      <rgbColor rgb="FFFF3333"/>
      <rgbColor rgb="FF595959"/>
      <rgbColor rgb="FF969696"/>
      <rgbColor rgb="FF003366"/>
      <rgbColor rgb="FF339966"/>
      <rgbColor rgb="FF003300"/>
      <rgbColor rgb="FF1A1A1A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73080</xdr:colOff>
      <xdr:row>0</xdr:row>
      <xdr:rowOff>0</xdr:rowOff>
    </xdr:from>
    <xdr:to>
      <xdr:col>8</xdr:col>
      <xdr:colOff>300600</xdr:colOff>
      <xdr:row>0</xdr:row>
      <xdr:rowOff>588240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3080" y="0"/>
          <a:ext cx="10666800" cy="588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73080</xdr:colOff>
      <xdr:row>0</xdr:row>
      <xdr:rowOff>0</xdr:rowOff>
    </xdr:from>
    <xdr:to>
      <xdr:col>7</xdr:col>
      <xdr:colOff>792720</xdr:colOff>
      <xdr:row>0</xdr:row>
      <xdr:rowOff>588240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3080" y="0"/>
          <a:ext cx="10682640" cy="58824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64"/>
  <sheetViews>
    <sheetView workbookViewId="0"/>
  </sheetViews>
  <sheetFormatPr baseColWidth="10" defaultColWidth="9.1796875" defaultRowHeight="14.5" x14ac:dyDescent="0.35"/>
  <cols>
    <col min="1" max="1" width="11.54296875" style="1"/>
    <col min="2" max="2" width="82.453125" style="1"/>
    <col min="3" max="3" width="29" style="1"/>
    <col min="4" max="196" width="7.1796875" style="1"/>
    <col min="197" max="197" width="12.54296875" style="1"/>
    <col min="198" max="198" width="8.1796875" style="1"/>
    <col min="199" max="199" width="56.54296875" style="1"/>
    <col min="200" max="200" width="10.1796875" style="1"/>
    <col min="201" max="224" width="0" style="1" hidden="1"/>
    <col min="225" max="225" width="13.453125" style="1"/>
    <col min="226" max="226" width="15.453125" style="1"/>
    <col min="227" max="256" width="11.26953125" style="1"/>
    <col min="257" max="257" width="8.1796875" style="1"/>
    <col min="258" max="258" width="82.453125" style="1"/>
    <col min="259" max="259" width="29" style="1"/>
    <col min="260" max="452" width="7.1796875" style="1"/>
    <col min="453" max="453" width="12.54296875" style="1"/>
    <col min="454" max="454" width="8.1796875" style="1"/>
    <col min="455" max="455" width="56.54296875" style="1"/>
    <col min="456" max="456" width="10.1796875" style="1"/>
    <col min="457" max="480" width="0" style="1" hidden="1"/>
    <col min="481" max="481" width="13.453125" style="1"/>
    <col min="482" max="482" width="15.453125" style="1"/>
    <col min="483" max="512" width="11.26953125" style="1"/>
    <col min="513" max="513" width="8.1796875" style="1"/>
    <col min="514" max="514" width="82.453125" style="1"/>
    <col min="515" max="515" width="29" style="1"/>
    <col min="516" max="708" width="7.1796875" style="1"/>
    <col min="709" max="709" width="12.54296875" style="1"/>
    <col min="710" max="710" width="8.1796875" style="1"/>
    <col min="711" max="711" width="56.54296875" style="1"/>
    <col min="712" max="712" width="10.1796875" style="1"/>
    <col min="713" max="736" width="0" style="1" hidden="1"/>
    <col min="737" max="737" width="13.453125" style="1"/>
    <col min="738" max="738" width="15.453125" style="1"/>
    <col min="739" max="768" width="11.26953125" style="1"/>
    <col min="769" max="769" width="8.1796875" style="1"/>
    <col min="770" max="770" width="82.453125" style="1"/>
    <col min="771" max="771" width="29" style="1"/>
    <col min="772" max="964" width="7.1796875" style="1"/>
    <col min="965" max="965" width="12.54296875" style="1"/>
    <col min="966" max="966" width="8.1796875" style="1"/>
    <col min="967" max="967" width="56.54296875" style="1"/>
    <col min="968" max="968" width="10.1796875" style="1"/>
    <col min="969" max="992" width="0" style="1" hidden="1"/>
    <col min="993" max="993" width="13.453125" style="1"/>
    <col min="994" max="994" width="15.453125" style="1"/>
    <col min="995" max="1025" width="11.26953125" style="1"/>
  </cols>
  <sheetData>
    <row r="1" spans="1:3" x14ac:dyDescent="0.35">
      <c r="A1"/>
      <c r="B1"/>
      <c r="C1"/>
    </row>
    <row r="2" spans="1:3" ht="20" x14ac:dyDescent="0.4">
      <c r="A2" s="151" t="s">
        <v>0</v>
      </c>
      <c r="B2" s="151"/>
      <c r="C2" s="151"/>
    </row>
    <row r="3" spans="1:3" x14ac:dyDescent="0.35">
      <c r="A3" s="2"/>
      <c r="B3" s="2"/>
      <c r="C3" s="2"/>
    </row>
    <row r="4" spans="1:3" x14ac:dyDescent="0.35">
      <c r="A4" s="3" t="s">
        <v>1</v>
      </c>
      <c r="B4" s="3" t="s">
        <v>2</v>
      </c>
      <c r="C4" s="3" t="s">
        <v>3</v>
      </c>
    </row>
    <row r="5" spans="1:3" ht="24.75" customHeight="1" x14ac:dyDescent="0.35">
      <c r="A5" s="3" t="s">
        <v>4</v>
      </c>
      <c r="B5" s="3" t="s">
        <v>5</v>
      </c>
      <c r="C5" s="4"/>
    </row>
    <row r="6" spans="1:3" ht="18" customHeight="1" x14ac:dyDescent="0.35">
      <c r="A6" s="3" t="s">
        <v>6</v>
      </c>
      <c r="B6" s="5" t="s">
        <v>7</v>
      </c>
      <c r="C6" s="4" t="s">
        <v>8</v>
      </c>
    </row>
    <row r="7" spans="1:3" ht="18" customHeight="1" x14ac:dyDescent="0.35">
      <c r="A7" s="3" t="s">
        <v>9</v>
      </c>
      <c r="B7" s="5" t="s">
        <v>10</v>
      </c>
      <c r="C7" s="4" t="s">
        <v>8</v>
      </c>
    </row>
    <row r="8" spans="1:3" ht="18" customHeight="1" x14ac:dyDescent="0.35">
      <c r="A8" s="3" t="s">
        <v>11</v>
      </c>
      <c r="B8" s="5" t="s">
        <v>12</v>
      </c>
      <c r="C8" s="4" t="s">
        <v>8</v>
      </c>
    </row>
    <row r="9" spans="1:3" ht="18" customHeight="1" x14ac:dyDescent="0.35">
      <c r="A9" s="3" t="s">
        <v>13</v>
      </c>
      <c r="B9" s="5" t="s">
        <v>14</v>
      </c>
      <c r="C9" s="4" t="s">
        <v>8</v>
      </c>
    </row>
    <row r="10" spans="1:3" ht="18" customHeight="1" x14ac:dyDescent="0.35">
      <c r="A10" s="3" t="s">
        <v>15</v>
      </c>
      <c r="B10" s="5" t="s">
        <v>16</v>
      </c>
      <c r="C10" s="4" t="s">
        <v>17</v>
      </c>
    </row>
    <row r="11" spans="1:3" ht="18" customHeight="1" x14ac:dyDescent="0.35">
      <c r="A11" s="3" t="s">
        <v>18</v>
      </c>
      <c r="B11" s="5" t="s">
        <v>19</v>
      </c>
      <c r="C11" s="4" t="s">
        <v>8</v>
      </c>
    </row>
    <row r="12" spans="1:3" ht="18" customHeight="1" x14ac:dyDescent="0.35">
      <c r="A12" s="3" t="s">
        <v>20</v>
      </c>
      <c r="B12" s="5" t="s">
        <v>21</v>
      </c>
      <c r="C12" s="4" t="s">
        <v>8</v>
      </c>
    </row>
    <row r="13" spans="1:3" ht="18" customHeight="1" x14ac:dyDescent="0.35">
      <c r="A13" s="3" t="s">
        <v>22</v>
      </c>
      <c r="B13" s="5" t="s">
        <v>23</v>
      </c>
      <c r="C13" s="4" t="s">
        <v>8</v>
      </c>
    </row>
    <row r="14" spans="1:3" ht="18" customHeight="1" x14ac:dyDescent="0.35">
      <c r="A14" s="3" t="s">
        <v>24</v>
      </c>
      <c r="B14" s="5" t="s">
        <v>25</v>
      </c>
      <c r="C14" s="4" t="s">
        <v>17</v>
      </c>
    </row>
    <row r="15" spans="1:3" ht="18" customHeight="1" x14ac:dyDescent="0.35">
      <c r="A15" s="3" t="s">
        <v>26</v>
      </c>
      <c r="B15" s="5" t="s">
        <v>27</v>
      </c>
      <c r="C15" s="4" t="s">
        <v>8</v>
      </c>
    </row>
    <row r="16" spans="1:3" ht="18" customHeight="1" x14ac:dyDescent="0.35">
      <c r="A16" s="3" t="s">
        <v>28</v>
      </c>
      <c r="B16" s="5" t="s">
        <v>29</v>
      </c>
      <c r="C16" s="4" t="s">
        <v>8</v>
      </c>
    </row>
    <row r="17" spans="1:3" ht="18" customHeight="1" x14ac:dyDescent="0.35">
      <c r="A17" s="3" t="s">
        <v>30</v>
      </c>
      <c r="B17" s="5" t="s">
        <v>31</v>
      </c>
      <c r="C17" s="4" t="s">
        <v>17</v>
      </c>
    </row>
    <row r="18" spans="1:3" ht="18" customHeight="1" x14ac:dyDescent="0.35">
      <c r="A18" s="3" t="s">
        <v>32</v>
      </c>
      <c r="B18" s="5" t="s">
        <v>33</v>
      </c>
      <c r="C18" s="4" t="s">
        <v>17</v>
      </c>
    </row>
    <row r="19" spans="1:3" ht="18" customHeight="1" x14ac:dyDescent="0.35">
      <c r="A19" s="3" t="s">
        <v>34</v>
      </c>
      <c r="B19" s="5" t="s">
        <v>35</v>
      </c>
      <c r="C19" s="4" t="s">
        <v>8</v>
      </c>
    </row>
    <row r="20" spans="1:3" ht="18" customHeight="1" x14ac:dyDescent="0.35">
      <c r="A20" s="3" t="s">
        <v>36</v>
      </c>
      <c r="B20" s="5" t="s">
        <v>37</v>
      </c>
      <c r="C20" s="4" t="s">
        <v>8</v>
      </c>
    </row>
    <row r="21" spans="1:3" ht="18" customHeight="1" x14ac:dyDescent="0.35">
      <c r="A21" s="3" t="s">
        <v>38</v>
      </c>
      <c r="B21" s="5" t="s">
        <v>39</v>
      </c>
      <c r="C21" s="4" t="s">
        <v>17</v>
      </c>
    </row>
    <row r="22" spans="1:3" ht="18" customHeight="1" x14ac:dyDescent="0.35">
      <c r="A22" s="3" t="s">
        <v>40</v>
      </c>
      <c r="B22" s="5" t="s">
        <v>41</v>
      </c>
      <c r="C22" s="4" t="s">
        <v>17</v>
      </c>
    </row>
    <row r="23" spans="1:3" ht="18" customHeight="1" x14ac:dyDescent="0.35">
      <c r="A23" s="3" t="s">
        <v>42</v>
      </c>
      <c r="B23" s="5" t="s">
        <v>43</v>
      </c>
      <c r="C23" s="4" t="s">
        <v>17</v>
      </c>
    </row>
    <row r="24" spans="1:3" ht="18" customHeight="1" x14ac:dyDescent="0.35">
      <c r="A24" s="3" t="s">
        <v>44</v>
      </c>
      <c r="B24" s="5" t="s">
        <v>45</v>
      </c>
      <c r="C24" s="4" t="s">
        <v>17</v>
      </c>
    </row>
    <row r="25" spans="1:3" ht="18" customHeight="1" x14ac:dyDescent="0.35">
      <c r="A25" s="3" t="s">
        <v>46</v>
      </c>
      <c r="B25" s="5" t="s">
        <v>47</v>
      </c>
      <c r="C25" s="4" t="s">
        <v>17</v>
      </c>
    </row>
    <row r="26" spans="1:3" ht="18" customHeight="1" x14ac:dyDescent="0.35">
      <c r="A26" s="3" t="s">
        <v>48</v>
      </c>
      <c r="B26" s="5" t="s">
        <v>49</v>
      </c>
      <c r="C26" s="4" t="s">
        <v>17</v>
      </c>
    </row>
    <row r="27" spans="1:3" ht="18" customHeight="1" x14ac:dyDescent="0.35">
      <c r="A27" s="3" t="s">
        <v>50</v>
      </c>
      <c r="B27" s="5" t="s">
        <v>51</v>
      </c>
      <c r="C27" s="4" t="s">
        <v>17</v>
      </c>
    </row>
    <row r="28" spans="1:3" ht="18" customHeight="1" x14ac:dyDescent="0.35">
      <c r="A28" s="3" t="s">
        <v>52</v>
      </c>
      <c r="B28" s="5" t="s">
        <v>53</v>
      </c>
      <c r="C28" s="4" t="s">
        <v>17</v>
      </c>
    </row>
    <row r="29" spans="1:3" ht="18" customHeight="1" x14ac:dyDescent="0.35">
      <c r="A29" s="3" t="s">
        <v>54</v>
      </c>
      <c r="B29" s="5" t="s">
        <v>55</v>
      </c>
      <c r="C29" s="4" t="s">
        <v>17</v>
      </c>
    </row>
    <row r="30" spans="1:3" ht="18" customHeight="1" x14ac:dyDescent="0.35">
      <c r="A30" s="3" t="s">
        <v>56</v>
      </c>
      <c r="B30" s="5" t="s">
        <v>57</v>
      </c>
      <c r="C30" s="4" t="s">
        <v>17</v>
      </c>
    </row>
    <row r="31" spans="1:3" ht="18" customHeight="1" x14ac:dyDescent="0.35">
      <c r="A31" s="3" t="s">
        <v>58</v>
      </c>
      <c r="B31" s="5" t="s">
        <v>59</v>
      </c>
      <c r="C31" s="4" t="s">
        <v>17</v>
      </c>
    </row>
    <row r="32" spans="1:3" ht="18" customHeight="1" x14ac:dyDescent="0.35">
      <c r="A32" s="3" t="s">
        <v>60</v>
      </c>
      <c r="B32" s="5" t="s">
        <v>61</v>
      </c>
      <c r="C32" s="4" t="s">
        <v>17</v>
      </c>
    </row>
    <row r="33" spans="1:3" ht="18" customHeight="1" x14ac:dyDescent="0.35">
      <c r="A33" s="3" t="s">
        <v>62</v>
      </c>
      <c r="B33" s="5" t="s">
        <v>63</v>
      </c>
      <c r="C33" s="4" t="s">
        <v>17</v>
      </c>
    </row>
    <row r="34" spans="1:3" ht="18" customHeight="1" x14ac:dyDescent="0.35">
      <c r="A34" s="3" t="s">
        <v>64</v>
      </c>
      <c r="B34" s="5" t="s">
        <v>65</v>
      </c>
      <c r="C34" s="4" t="s">
        <v>17</v>
      </c>
    </row>
    <row r="35" spans="1:3" ht="18" customHeight="1" x14ac:dyDescent="0.35">
      <c r="A35" s="3" t="s">
        <v>66</v>
      </c>
      <c r="B35" s="5" t="s">
        <v>67</v>
      </c>
      <c r="C35" s="4" t="s">
        <v>17</v>
      </c>
    </row>
    <row r="36" spans="1:3" ht="18" customHeight="1" x14ac:dyDescent="0.35">
      <c r="A36" s="3" t="s">
        <v>68</v>
      </c>
      <c r="B36" s="5" t="s">
        <v>69</v>
      </c>
      <c r="C36" s="4" t="s">
        <v>17</v>
      </c>
    </row>
    <row r="37" spans="1:3" ht="18" customHeight="1" x14ac:dyDescent="0.35">
      <c r="A37" s="3" t="s">
        <v>70</v>
      </c>
      <c r="B37" s="5" t="s">
        <v>71</v>
      </c>
      <c r="C37" s="4" t="s">
        <v>17</v>
      </c>
    </row>
    <row r="38" spans="1:3" ht="18" customHeight="1" x14ac:dyDescent="0.35">
      <c r="A38" s="3" t="s">
        <v>72</v>
      </c>
      <c r="B38" s="5" t="s">
        <v>73</v>
      </c>
      <c r="C38" s="4" t="s">
        <v>17</v>
      </c>
    </row>
    <row r="39" spans="1:3" ht="18" customHeight="1" x14ac:dyDescent="0.35">
      <c r="A39" s="3" t="s">
        <v>74</v>
      </c>
      <c r="B39" s="5" t="s">
        <v>75</v>
      </c>
      <c r="C39" s="4" t="s">
        <v>17</v>
      </c>
    </row>
    <row r="40" spans="1:3" ht="18" customHeight="1" x14ac:dyDescent="0.35">
      <c r="A40" s="3" t="s">
        <v>76</v>
      </c>
      <c r="B40" s="5" t="s">
        <v>77</v>
      </c>
      <c r="C40" s="4" t="s">
        <v>17</v>
      </c>
    </row>
    <row r="41" spans="1:3" ht="18" customHeight="1" x14ac:dyDescent="0.35">
      <c r="A41" s="3" t="s">
        <v>78</v>
      </c>
      <c r="B41" s="5" t="s">
        <v>79</v>
      </c>
      <c r="C41" s="4" t="s">
        <v>17</v>
      </c>
    </row>
    <row r="42" spans="1:3" ht="18" customHeight="1" x14ac:dyDescent="0.35">
      <c r="A42" s="3" t="s">
        <v>80</v>
      </c>
      <c r="B42" s="5" t="s">
        <v>81</v>
      </c>
      <c r="C42" s="4" t="s">
        <v>17</v>
      </c>
    </row>
    <row r="43" spans="1:3" ht="18" customHeight="1" x14ac:dyDescent="0.35">
      <c r="A43" s="3" t="s">
        <v>82</v>
      </c>
      <c r="B43" s="5" t="s">
        <v>83</v>
      </c>
      <c r="C43" s="4" t="s">
        <v>17</v>
      </c>
    </row>
    <row r="44" spans="1:3" ht="18" customHeight="1" x14ac:dyDescent="0.35">
      <c r="A44" s="3" t="s">
        <v>84</v>
      </c>
      <c r="B44" s="5" t="s">
        <v>85</v>
      </c>
      <c r="C44" s="4" t="s">
        <v>17</v>
      </c>
    </row>
    <row r="45" spans="1:3" ht="18" customHeight="1" x14ac:dyDescent="0.35">
      <c r="A45" s="3" t="s">
        <v>86</v>
      </c>
      <c r="B45" s="5" t="s">
        <v>87</v>
      </c>
      <c r="C45" s="4" t="s">
        <v>17</v>
      </c>
    </row>
    <row r="46" spans="1:3" ht="18" customHeight="1" x14ac:dyDescent="0.35">
      <c r="A46" s="3" t="s">
        <v>88</v>
      </c>
      <c r="B46" s="5" t="s">
        <v>89</v>
      </c>
      <c r="C46" s="4" t="s">
        <v>17</v>
      </c>
    </row>
    <row r="47" spans="1:3" ht="18" customHeight="1" x14ac:dyDescent="0.35">
      <c r="A47" s="3" t="s">
        <v>90</v>
      </c>
      <c r="B47" s="5" t="s">
        <v>91</v>
      </c>
      <c r="C47" s="4" t="s">
        <v>17</v>
      </c>
    </row>
    <row r="48" spans="1:3" ht="18" customHeight="1" x14ac:dyDescent="0.35">
      <c r="A48" s="3" t="s">
        <v>92</v>
      </c>
      <c r="B48" s="5" t="s">
        <v>93</v>
      </c>
      <c r="C48" s="4" t="s">
        <v>17</v>
      </c>
    </row>
    <row r="49" spans="1:3" ht="18" customHeight="1" x14ac:dyDescent="0.35">
      <c r="A49" s="3" t="s">
        <v>94</v>
      </c>
      <c r="B49" s="5" t="s">
        <v>95</v>
      </c>
      <c r="C49" s="4" t="s">
        <v>8</v>
      </c>
    </row>
    <row r="50" spans="1:3" ht="18" customHeight="1" x14ac:dyDescent="0.35">
      <c r="A50" s="3" t="s">
        <v>96</v>
      </c>
      <c r="B50" s="5" t="s">
        <v>97</v>
      </c>
      <c r="C50" s="4" t="s">
        <v>17</v>
      </c>
    </row>
    <row r="51" spans="1:3" ht="18" customHeight="1" x14ac:dyDescent="0.35">
      <c r="A51" s="3" t="s">
        <v>98</v>
      </c>
      <c r="B51" s="5" t="s">
        <v>99</v>
      </c>
      <c r="C51" s="4" t="s">
        <v>17</v>
      </c>
    </row>
    <row r="52" spans="1:3" ht="18" customHeight="1" x14ac:dyDescent="0.35">
      <c r="A52" s="3" t="s">
        <v>100</v>
      </c>
      <c r="B52" s="5" t="s">
        <v>101</v>
      </c>
      <c r="C52" s="4" t="s">
        <v>8</v>
      </c>
    </row>
    <row r="53" spans="1:3" ht="18" customHeight="1" x14ac:dyDescent="0.35">
      <c r="A53" s="3" t="s">
        <v>102</v>
      </c>
      <c r="B53" s="5" t="s">
        <v>103</v>
      </c>
      <c r="C53" s="4" t="s">
        <v>17</v>
      </c>
    </row>
    <row r="54" spans="1:3" ht="18" customHeight="1" x14ac:dyDescent="0.35">
      <c r="A54" s="3" t="s">
        <v>104</v>
      </c>
      <c r="B54" s="5" t="s">
        <v>105</v>
      </c>
      <c r="C54" s="4" t="s">
        <v>17</v>
      </c>
    </row>
    <row r="55" spans="1:3" ht="18" customHeight="1" x14ac:dyDescent="0.35">
      <c r="A55" s="3" t="s">
        <v>106</v>
      </c>
      <c r="B55" s="5" t="s">
        <v>107</v>
      </c>
      <c r="C55" s="4" t="s">
        <v>17</v>
      </c>
    </row>
    <row r="56" spans="1:3" ht="18" customHeight="1" x14ac:dyDescent="0.35">
      <c r="A56" s="3" t="s">
        <v>108</v>
      </c>
      <c r="B56" s="5" t="s">
        <v>109</v>
      </c>
      <c r="C56" s="4" t="s">
        <v>17</v>
      </c>
    </row>
    <row r="57" spans="1:3" ht="18" customHeight="1" x14ac:dyDescent="0.35">
      <c r="A57" s="3" t="s">
        <v>110</v>
      </c>
      <c r="B57" s="5" t="s">
        <v>111</v>
      </c>
      <c r="C57" s="4" t="s">
        <v>17</v>
      </c>
    </row>
    <row r="58" spans="1:3" ht="18" customHeight="1" x14ac:dyDescent="0.35">
      <c r="A58" s="3" t="s">
        <v>112</v>
      </c>
      <c r="B58" s="5" t="s">
        <v>113</v>
      </c>
      <c r="C58" s="4" t="s">
        <v>17</v>
      </c>
    </row>
    <row r="59" spans="1:3" ht="18" customHeight="1" x14ac:dyDescent="0.35">
      <c r="A59" s="3" t="s">
        <v>114</v>
      </c>
      <c r="B59" s="5" t="s">
        <v>115</v>
      </c>
      <c r="C59" s="4" t="s">
        <v>17</v>
      </c>
    </row>
    <row r="60" spans="1:3" ht="18" customHeight="1" x14ac:dyDescent="0.35">
      <c r="A60" s="3" t="s">
        <v>116</v>
      </c>
      <c r="B60" s="5" t="s">
        <v>117</v>
      </c>
      <c r="C60" s="4" t="s">
        <v>17</v>
      </c>
    </row>
    <row r="61" spans="1:3" x14ac:dyDescent="0.35">
      <c r="A61" s="6"/>
      <c r="B61" s="6"/>
      <c r="C61" s="6"/>
    </row>
    <row r="62" spans="1:3" x14ac:dyDescent="0.35">
      <c r="A62"/>
    </row>
    <row r="63" spans="1:3" x14ac:dyDescent="0.35">
      <c r="A63" s="7" t="s">
        <v>118</v>
      </c>
    </row>
    <row r="64" spans="1:3" x14ac:dyDescent="0.35">
      <c r="A64" s="7">
        <f>COUNTA(A6:A60)</f>
        <v>55</v>
      </c>
    </row>
  </sheetData>
  <mergeCells count="1">
    <mergeCell ref="A2:C2"/>
  </mergeCells>
  <pageMargins left="0.78749999999999998" right="0.78749999999999998" top="0.92638888888888904" bottom="0.92638888888888904" header="0.78749999999999998" footer="0.78749999999999998"/>
  <pageSetup paperSize="0" scale="0" orientation="portrait" usePrinterDefaults="0" useFirstPageNumber="1" horizontalDpi="0" verticalDpi="0" copies="0"/>
  <headerFooter>
    <oddHeader>&amp;C&amp;"Arial,Normal"&amp;10&amp;A</oddHeader>
    <oddFooter>&amp;C&amp;"Arial,Normal"&amp;10Página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D21"/>
  <sheetViews>
    <sheetView tabSelected="1" zoomScaleNormal="100" workbookViewId="0">
      <selection activeCell="A4" sqref="A4"/>
    </sheetView>
  </sheetViews>
  <sheetFormatPr baseColWidth="10" defaultColWidth="9.1796875" defaultRowHeight="14.5" x14ac:dyDescent="0.35"/>
  <cols>
    <col min="1" max="1" width="23" style="8" customWidth="1"/>
    <col min="2" max="2" width="26.81640625" style="8"/>
    <col min="3" max="3" width="25.81640625" style="8" customWidth="1"/>
    <col min="4" max="248" width="10.26953125" style="8"/>
    <col min="249" max="1018" width="9.81640625" style="8"/>
  </cols>
  <sheetData>
    <row r="1" spans="1:4" ht="48.75" customHeight="1" x14ac:dyDescent="0.35">
      <c r="A1" s="109" t="s">
        <v>179</v>
      </c>
      <c r="B1" s="109"/>
      <c r="C1" s="107"/>
      <c r="D1"/>
    </row>
    <row r="2" spans="1:4" ht="57" customHeight="1" x14ac:dyDescent="0.35">
      <c r="A2" s="109" t="s">
        <v>180</v>
      </c>
      <c r="B2" s="110"/>
      <c r="C2" s="108"/>
      <c r="D2"/>
    </row>
    <row r="3" spans="1:4" ht="51.75" customHeight="1" x14ac:dyDescent="0.5">
      <c r="A3" s="153" t="s">
        <v>891</v>
      </c>
      <c r="B3" s="153"/>
      <c r="C3" s="153"/>
      <c r="D3"/>
    </row>
    <row r="4" spans="1:4" ht="27.75" customHeight="1" thickBot="1" x14ac:dyDescent="0.4">
      <c r="A4"/>
      <c r="B4"/>
      <c r="C4"/>
      <c r="D4"/>
    </row>
    <row r="5" spans="1:4" ht="46.5" customHeight="1" thickBot="1" x14ac:dyDescent="0.4">
      <c r="A5" s="154" t="s">
        <v>119</v>
      </c>
      <c r="B5" s="154"/>
      <c r="C5" s="119" t="s">
        <v>120</v>
      </c>
      <c r="D5"/>
    </row>
    <row r="6" spans="1:4" ht="48.75" customHeight="1" thickBot="1" x14ac:dyDescent="0.4">
      <c r="A6" s="155" t="s">
        <v>122</v>
      </c>
      <c r="B6" s="9" t="s">
        <v>123</v>
      </c>
      <c r="C6" s="120">
        <f>DOC_FIJOS!C227</f>
        <v>219</v>
      </c>
      <c r="D6"/>
    </row>
    <row r="7" spans="1:4" ht="48.75" customHeight="1" thickBot="1" x14ac:dyDescent="0.4">
      <c r="A7" s="155"/>
      <c r="B7" s="10" t="s">
        <v>124</v>
      </c>
      <c r="C7" s="121">
        <f>DOC_CONTRATADOS!C9</f>
        <v>1</v>
      </c>
      <c r="D7"/>
    </row>
    <row r="8" spans="1:4" ht="67.5" customHeight="1" thickBot="1" x14ac:dyDescent="0.4">
      <c r="A8" s="155"/>
      <c r="B8" s="10" t="s">
        <v>125</v>
      </c>
      <c r="C8" s="122">
        <f>+DOC_JUBILADOS!C467</f>
        <v>459</v>
      </c>
      <c r="D8" s="11"/>
    </row>
    <row r="9" spans="1:4" ht="54" customHeight="1" thickBot="1" x14ac:dyDescent="0.4">
      <c r="A9" s="155" t="s">
        <v>127</v>
      </c>
      <c r="B9" s="9" t="s">
        <v>123</v>
      </c>
      <c r="C9" s="120">
        <v>0</v>
      </c>
    </row>
    <row r="10" spans="1:4" ht="54" customHeight="1" thickBot="1" x14ac:dyDescent="0.4">
      <c r="A10" s="155"/>
      <c r="B10" s="10" t="s">
        <v>124</v>
      </c>
      <c r="C10" s="121">
        <v>0</v>
      </c>
    </row>
    <row r="11" spans="1:4" ht="54" customHeight="1" thickBot="1" x14ac:dyDescent="0.4">
      <c r="A11" s="155"/>
      <c r="B11" s="118" t="s">
        <v>125</v>
      </c>
      <c r="C11" s="123">
        <v>0</v>
      </c>
    </row>
    <row r="12" spans="1:4" ht="45.75" customHeight="1" thickBot="1" x14ac:dyDescent="0.4">
      <c r="A12" s="155" t="s">
        <v>128</v>
      </c>
      <c r="B12" s="117" t="s">
        <v>123</v>
      </c>
      <c r="C12" s="124">
        <v>0</v>
      </c>
    </row>
    <row r="13" spans="1:4" ht="45.75" customHeight="1" thickBot="1" x14ac:dyDescent="0.4">
      <c r="A13" s="155"/>
      <c r="B13" s="10" t="s">
        <v>124</v>
      </c>
      <c r="C13" s="121">
        <v>0</v>
      </c>
    </row>
    <row r="14" spans="1:4" ht="46.5" customHeight="1" thickBot="1" x14ac:dyDescent="0.4">
      <c r="A14" s="155"/>
      <c r="B14" s="118" t="s">
        <v>125</v>
      </c>
      <c r="C14" s="123">
        <v>0</v>
      </c>
    </row>
    <row r="15" spans="1:4" ht="9.75" customHeight="1" thickBot="1" x14ac:dyDescent="0.5">
      <c r="A15"/>
      <c r="B15"/>
      <c r="C15" s="12"/>
    </row>
    <row r="16" spans="1:4" ht="55.5" customHeight="1" thickBot="1" x14ac:dyDescent="0.4">
      <c r="A16" s="152" t="s">
        <v>129</v>
      </c>
      <c r="B16" s="152"/>
      <c r="C16" s="13">
        <f>SUM(C6:C14)</f>
        <v>679</v>
      </c>
    </row>
    <row r="17" spans="1:3" ht="57" customHeight="1" x14ac:dyDescent="0.4">
      <c r="A17"/>
      <c r="B17"/>
      <c r="C17" s="14"/>
    </row>
    <row r="18" spans="1:3" ht="33" customHeight="1" x14ac:dyDescent="0.35">
      <c r="A18"/>
      <c r="B18"/>
      <c r="C18" s="111"/>
    </row>
    <row r="19" spans="1:3" ht="33" customHeight="1" x14ac:dyDescent="0.35">
      <c r="A19"/>
      <c r="B19"/>
      <c r="C19" s="111"/>
    </row>
    <row r="20" spans="1:3" ht="33" customHeight="1" x14ac:dyDescent="0.35">
      <c r="A20"/>
      <c r="B20"/>
      <c r="C20" s="111"/>
    </row>
    <row r="21" spans="1:3" x14ac:dyDescent="0.35">
      <c r="A21"/>
      <c r="B21"/>
      <c r="C21"/>
    </row>
  </sheetData>
  <mergeCells count="6">
    <mergeCell ref="A16:B16"/>
    <mergeCell ref="A3:C3"/>
    <mergeCell ref="A5:B5"/>
    <mergeCell ref="A6:A8"/>
    <mergeCell ref="A9:A11"/>
    <mergeCell ref="A12:A14"/>
  </mergeCells>
  <dataValidations count="1">
    <dataValidation operator="equal" allowBlank="1" showInputMessage="1" showErrorMessage="1" promptTitle="NOMBRE DE LA INSTITUCION" prompt="Por favor coloque el nombre de su IEU y el mismo aplicará en las demás hojas" sqref="C2" xr:uid="{00000000-0002-0000-0100-000000000000}">
      <formula1>0</formula1>
      <formula2>0</formula2>
    </dataValidation>
  </dataValidations>
  <printOptions horizontalCentered="1"/>
  <pageMargins left="0.70833333333333304" right="0.70833333333333304" top="0.51180555555555496" bottom="0.51180555555555496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6"/>
  <sheetViews>
    <sheetView workbookViewId="0"/>
  </sheetViews>
  <sheetFormatPr baseColWidth="10" defaultColWidth="9.1796875" defaultRowHeight="14.5" x14ac:dyDescent="0.35"/>
  <cols>
    <col min="1" max="1" width="34.1796875"/>
    <col min="2" max="2" width="33.453125"/>
    <col min="3" max="3" width="13.54296875"/>
    <col min="4" max="4" width="17.54296875"/>
    <col min="5" max="5" width="16"/>
    <col min="6" max="6" width="12.54296875"/>
    <col min="7" max="1025" width="10.26953125"/>
  </cols>
  <sheetData>
    <row r="1" spans="1:8" ht="57" customHeight="1" x14ac:dyDescent="0.35"/>
    <row r="2" spans="1:8" ht="50.25" customHeight="1" x14ac:dyDescent="0.35">
      <c r="A2" s="15" t="s">
        <v>130</v>
      </c>
      <c r="B2" s="16"/>
      <c r="C2" s="156"/>
      <c r="D2" s="156"/>
      <c r="E2" s="156"/>
      <c r="F2" s="156"/>
      <c r="G2" s="17"/>
      <c r="H2" s="17"/>
    </row>
    <row r="3" spans="1:8" ht="43.5" customHeight="1" x14ac:dyDescent="0.35">
      <c r="A3" s="157" t="s">
        <v>131</v>
      </c>
      <c r="B3" s="157"/>
      <c r="C3" s="157"/>
      <c r="D3" s="157"/>
      <c r="E3" s="157"/>
      <c r="F3" s="157"/>
      <c r="G3" s="18"/>
      <c r="H3" s="18"/>
    </row>
    <row r="5" spans="1:8" ht="66" customHeight="1" x14ac:dyDescent="0.35">
      <c r="A5" s="19" t="s">
        <v>132</v>
      </c>
      <c r="B5" s="19" t="s">
        <v>133</v>
      </c>
      <c r="C5" s="20" t="s">
        <v>120</v>
      </c>
      <c r="D5" s="20" t="s">
        <v>134</v>
      </c>
      <c r="E5" s="20" t="s">
        <v>135</v>
      </c>
      <c r="F5" s="21" t="s">
        <v>121</v>
      </c>
    </row>
    <row r="6" spans="1:8" ht="48.75" customHeight="1" x14ac:dyDescent="0.35">
      <c r="A6" s="22" t="s">
        <v>136</v>
      </c>
      <c r="B6" s="23" t="s">
        <v>137</v>
      </c>
      <c r="C6" s="24" t="e">
        <f>+RESUMEN_GENERAL!E6+RESUMEN_GENERAL!E10</f>
        <v>#REF!</v>
      </c>
      <c r="D6" s="24" t="e">
        <f>+RESUMEN_GENERAL!F6+RESUMEN_GENERAL!F10</f>
        <v>#NAME?</v>
      </c>
      <c r="E6" s="25"/>
      <c r="F6" s="26" t="e">
        <f>SUM(D6:E6)</f>
        <v>#NAME?</v>
      </c>
    </row>
    <row r="7" spans="1:8" ht="45.75" customHeight="1" x14ac:dyDescent="0.35">
      <c r="A7" s="27" t="s">
        <v>138</v>
      </c>
      <c r="B7" s="28" t="s">
        <v>139</v>
      </c>
      <c r="C7" s="29" t="e">
        <f>+RESUMEN_GENERAL!E14</f>
        <v>#REF!</v>
      </c>
      <c r="D7" s="29" t="e">
        <f>+RESUMEN_GENERAL!F14</f>
        <v>#REF!</v>
      </c>
      <c r="E7" s="30"/>
      <c r="F7" s="31" t="e">
        <f>SUM(D7:E7)</f>
        <v>#REF!</v>
      </c>
    </row>
    <row r="8" spans="1:8" ht="48.75" customHeight="1" x14ac:dyDescent="0.35">
      <c r="A8" s="27" t="s">
        <v>140</v>
      </c>
      <c r="B8" s="28" t="s">
        <v>141</v>
      </c>
      <c r="C8" s="29" t="e">
        <f>+RESUMEN_GENERAL!E7+RESUMEN_GENERAL!E11+RESUMEN_GENERAL!E15</f>
        <v>#REF!</v>
      </c>
      <c r="D8" s="29" t="e">
        <f>+RESUMEN_GENERAL!F7+RESUMEN_GENERAL!F11+RESUMEN_GENERAL!F15</f>
        <v>#REF!</v>
      </c>
      <c r="E8" s="30"/>
      <c r="F8" s="31" t="e">
        <f>SUM(D8:E8)</f>
        <v>#REF!</v>
      </c>
    </row>
    <row r="9" spans="1:8" ht="67.5" customHeight="1" x14ac:dyDescent="0.35">
      <c r="A9" s="27" t="s">
        <v>142</v>
      </c>
      <c r="B9" s="28" t="s">
        <v>143</v>
      </c>
      <c r="C9" s="29" t="e">
        <f>+RESUMEN_GENERAL!E8+RESUMEN_GENERAL!E12+RESUMEN_GENERAL!E16</f>
        <v>#REF!</v>
      </c>
      <c r="D9" s="30"/>
      <c r="E9" s="29" t="e">
        <f>+RESUMEN_GENERAL!G8+RESUMEN_GENERAL!G12+RESUMEN_GENERAL!G16</f>
        <v>#REF!</v>
      </c>
      <c r="F9" s="31" t="e">
        <f>SUM(D9:E9)</f>
        <v>#REF!</v>
      </c>
    </row>
    <row r="10" spans="1:8" ht="48.75" customHeight="1" x14ac:dyDescent="0.35">
      <c r="A10" s="32" t="s">
        <v>144</v>
      </c>
      <c r="B10" s="33" t="s">
        <v>145</v>
      </c>
      <c r="C10" s="34" t="e">
        <f>+RESUMEN_GENERAL!E9+RESUMEN_GENERAL!E13+RESUMEN_GENERAL!E17</f>
        <v>#REF!</v>
      </c>
      <c r="D10" s="35"/>
      <c r="E10" s="34" t="e">
        <f>+RESUMEN_GENERAL!G9+RESUMEN_GENERAL!G13+RESUMEN_GENERAL!G17</f>
        <v>#NAME?</v>
      </c>
      <c r="F10" s="36" t="e">
        <f>SUM(D10:E10)</f>
        <v>#NAME?</v>
      </c>
    </row>
    <row r="12" spans="1:8" ht="55.5" customHeight="1" x14ac:dyDescent="0.35">
      <c r="A12" s="37"/>
      <c r="B12" s="37"/>
      <c r="C12" s="38" t="e">
        <f>SUM(C6:C10)</f>
        <v>#REF!</v>
      </c>
      <c r="D12" s="38" t="e">
        <f>SUM(D6:D10)</f>
        <v>#NAME?</v>
      </c>
      <c r="E12" s="38" t="e">
        <f>SUM(E6:E10)</f>
        <v>#REF!</v>
      </c>
      <c r="F12" s="38" t="e">
        <f>SUM(F6:F10)</f>
        <v>#NAME?</v>
      </c>
      <c r="G12" s="39" t="e">
        <f>+IF(F12=RESUMEN_GENERAL!H19,"OK","REVISAAR")</f>
        <v>#NAME?</v>
      </c>
    </row>
    <row r="16" spans="1:8" ht="33" customHeight="1" x14ac:dyDescent="0.35"/>
  </sheetData>
  <mergeCells count="2">
    <mergeCell ref="C2:F2"/>
    <mergeCell ref="A3:F3"/>
  </mergeCells>
  <pageMargins left="0.7" right="0.7" top="0.51180555555555496" bottom="0.51180555555555496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"/>
  <sheetViews>
    <sheetView workbookViewId="0"/>
  </sheetViews>
  <sheetFormatPr baseColWidth="10" defaultColWidth="9.1796875" defaultRowHeight="14.5" x14ac:dyDescent="0.35"/>
  <cols>
    <col min="1" max="1" width="13.81640625"/>
    <col min="2" max="2" width="15.54296875"/>
    <col min="3" max="3" width="12.7265625"/>
    <col min="4" max="4" width="33.453125"/>
    <col min="5" max="5" width="13.54296875"/>
    <col min="6" max="6" width="26"/>
    <col min="7" max="7" width="25.81640625"/>
    <col min="8" max="8" width="19.26953125"/>
    <col min="9" max="1025" width="10.453125"/>
  </cols>
  <sheetData>
    <row r="1" spans="1:10" ht="57" customHeight="1" x14ac:dyDescent="0.35"/>
    <row r="2" spans="1:10" ht="50.25" customHeight="1" x14ac:dyDescent="0.35">
      <c r="A2" s="15" t="s">
        <v>130</v>
      </c>
      <c r="B2" s="15"/>
      <c r="C2" s="16"/>
      <c r="D2" s="160"/>
      <c r="E2" s="160"/>
      <c r="F2" s="160"/>
      <c r="G2" s="160"/>
      <c r="H2" s="160"/>
      <c r="I2" s="17"/>
      <c r="J2" s="17"/>
    </row>
    <row r="3" spans="1:10" ht="43.5" customHeight="1" x14ac:dyDescent="0.35">
      <c r="A3" s="157" t="s">
        <v>131</v>
      </c>
      <c r="B3" s="157"/>
      <c r="C3" s="157"/>
      <c r="D3" s="157"/>
      <c r="E3" s="157"/>
      <c r="F3" s="157"/>
      <c r="G3" s="157"/>
      <c r="H3" s="157"/>
      <c r="I3" s="40"/>
      <c r="J3" s="40"/>
    </row>
    <row r="5" spans="1:10" ht="46.5" customHeight="1" x14ac:dyDescent="0.35">
      <c r="A5" s="161" t="s">
        <v>119</v>
      </c>
      <c r="B5" s="161"/>
      <c r="C5" s="19" t="s">
        <v>132</v>
      </c>
      <c r="D5" s="19" t="s">
        <v>133</v>
      </c>
      <c r="E5" s="20" t="s">
        <v>120</v>
      </c>
      <c r="F5" s="20" t="s">
        <v>134</v>
      </c>
      <c r="G5" s="20" t="s">
        <v>135</v>
      </c>
      <c r="H5" s="21" t="s">
        <v>121</v>
      </c>
    </row>
    <row r="6" spans="1:10" ht="48.75" customHeight="1" x14ac:dyDescent="0.35">
      <c r="A6" s="158" t="s">
        <v>146</v>
      </c>
      <c r="B6" s="41" t="s">
        <v>123</v>
      </c>
      <c r="C6" s="23" t="s">
        <v>136</v>
      </c>
      <c r="D6" s="23" t="s">
        <v>137</v>
      </c>
      <c r="E6" s="24">
        <f>+DOC_FIJOS!C227</f>
        <v>219</v>
      </c>
      <c r="F6" s="42" t="e">
        <f>+doc_fijos #REF!</f>
        <v>#NAME?</v>
      </c>
      <c r="G6" s="43"/>
      <c r="H6" s="26" t="e">
        <f t="shared" ref="H6:H17" si="0">SUM(F6:G6)</f>
        <v>#NAME?</v>
      </c>
    </row>
    <row r="7" spans="1:10" ht="48.75" customHeight="1" x14ac:dyDescent="0.35">
      <c r="A7" s="158"/>
      <c r="B7" s="44" t="s">
        <v>124</v>
      </c>
      <c r="C7" s="28" t="s">
        <v>140</v>
      </c>
      <c r="D7" s="28" t="s">
        <v>141</v>
      </c>
      <c r="E7" s="29" t="e">
        <f>+#REF!</f>
        <v>#REF!</v>
      </c>
      <c r="F7" s="45" t="e">
        <f>+#REF!</f>
        <v>#REF!</v>
      </c>
      <c r="G7" s="46"/>
      <c r="H7" s="31" t="e">
        <f t="shared" si="0"/>
        <v>#REF!</v>
      </c>
    </row>
    <row r="8" spans="1:10" ht="67.5" customHeight="1" x14ac:dyDescent="0.35">
      <c r="A8" s="158"/>
      <c r="B8" s="47" t="s">
        <v>126</v>
      </c>
      <c r="C8" s="48" t="s">
        <v>142</v>
      </c>
      <c r="D8" s="48" t="s">
        <v>143</v>
      </c>
      <c r="E8" s="49" t="e">
        <f>+#REF!</f>
        <v>#REF!</v>
      </c>
      <c r="F8" s="50"/>
      <c r="G8" s="51" t="e">
        <f>+#REF!</f>
        <v>#REF!</v>
      </c>
      <c r="H8" s="52" t="e">
        <f t="shared" si="0"/>
        <v>#REF!</v>
      </c>
    </row>
    <row r="9" spans="1:10" ht="48.75" customHeight="1" x14ac:dyDescent="0.35">
      <c r="A9" s="158"/>
      <c r="B9" s="53" t="s">
        <v>125</v>
      </c>
      <c r="C9" s="33" t="s">
        <v>144</v>
      </c>
      <c r="D9" s="33" t="s">
        <v>145</v>
      </c>
      <c r="E9" s="34">
        <f>+DOC_JUBILADOS!C467</f>
        <v>459</v>
      </c>
      <c r="F9" s="54"/>
      <c r="G9" s="55" t="e">
        <f>+doc_jubilados #REF!</f>
        <v>#NAME?</v>
      </c>
      <c r="H9" s="36" t="e">
        <f t="shared" si="0"/>
        <v>#NAME?</v>
      </c>
    </row>
    <row r="10" spans="1:10" ht="54" customHeight="1" x14ac:dyDescent="0.35">
      <c r="A10" s="158" t="s">
        <v>127</v>
      </c>
      <c r="B10" s="41" t="s">
        <v>123</v>
      </c>
      <c r="C10" s="23" t="s">
        <v>136</v>
      </c>
      <c r="D10" s="23" t="s">
        <v>137</v>
      </c>
      <c r="E10" s="24" t="e">
        <f>+#REF!</f>
        <v>#REF!</v>
      </c>
      <c r="F10" s="42" t="e">
        <f>+admtvo_fijos_ #REF!</f>
        <v>#NAME?</v>
      </c>
      <c r="G10" s="43"/>
      <c r="H10" s="26" t="e">
        <f t="shared" si="0"/>
        <v>#NAME?</v>
      </c>
    </row>
    <row r="11" spans="1:10" ht="54" customHeight="1" x14ac:dyDescent="0.35">
      <c r="A11" s="158"/>
      <c r="B11" s="44" t="s">
        <v>124</v>
      </c>
      <c r="C11" s="28" t="s">
        <v>140</v>
      </c>
      <c r="D11" s="28" t="s">
        <v>141</v>
      </c>
      <c r="E11" s="29" t="e">
        <f>+#REF!</f>
        <v>#REF!</v>
      </c>
      <c r="F11" s="45" t="e">
        <f>+#REF!</f>
        <v>#REF!</v>
      </c>
      <c r="G11" s="46"/>
      <c r="H11" s="31" t="e">
        <f t="shared" si="0"/>
        <v>#REF!</v>
      </c>
    </row>
    <row r="12" spans="1:10" ht="54" customHeight="1" x14ac:dyDescent="0.35">
      <c r="A12" s="158"/>
      <c r="B12" s="44" t="s">
        <v>126</v>
      </c>
      <c r="C12" s="48" t="s">
        <v>142</v>
      </c>
      <c r="D12" s="48" t="s">
        <v>143</v>
      </c>
      <c r="E12" s="29" t="e">
        <f>+#REF!</f>
        <v>#REF!</v>
      </c>
      <c r="F12" s="46"/>
      <c r="G12" s="45" t="e">
        <f>+#REF!</f>
        <v>#REF!</v>
      </c>
      <c r="H12" s="31" t="e">
        <f t="shared" si="0"/>
        <v>#REF!</v>
      </c>
    </row>
    <row r="13" spans="1:10" ht="51.75" customHeight="1" x14ac:dyDescent="0.35">
      <c r="A13" s="158"/>
      <c r="B13" s="53" t="s">
        <v>125</v>
      </c>
      <c r="C13" s="33" t="s">
        <v>144</v>
      </c>
      <c r="D13" s="33" t="s">
        <v>145</v>
      </c>
      <c r="E13" s="34" t="e">
        <f>+#REF!</f>
        <v>#REF!</v>
      </c>
      <c r="F13" s="54"/>
      <c r="G13" s="55" t="e">
        <f>+adm_jubilados #REF!</f>
        <v>#NAME?</v>
      </c>
      <c r="H13" s="36" t="e">
        <f t="shared" si="0"/>
        <v>#NAME?</v>
      </c>
    </row>
    <row r="14" spans="1:10" ht="45.75" customHeight="1" x14ac:dyDescent="0.35">
      <c r="A14" s="158" t="s">
        <v>147</v>
      </c>
      <c r="B14" s="56" t="s">
        <v>123</v>
      </c>
      <c r="C14" s="57" t="s">
        <v>138</v>
      </c>
      <c r="D14" s="57" t="s">
        <v>139</v>
      </c>
      <c r="E14" s="58" t="e">
        <f>+#REF!</f>
        <v>#REF!</v>
      </c>
      <c r="F14" s="59" t="e">
        <f>+#REF!</f>
        <v>#REF!</v>
      </c>
      <c r="G14" s="60"/>
      <c r="H14" s="61" t="e">
        <f t="shared" si="0"/>
        <v>#REF!</v>
      </c>
    </row>
    <row r="15" spans="1:10" ht="45.75" customHeight="1" x14ac:dyDescent="0.35">
      <c r="A15" s="158"/>
      <c r="B15" s="44" t="s">
        <v>124</v>
      </c>
      <c r="C15" s="28" t="s">
        <v>140</v>
      </c>
      <c r="D15" s="28" t="s">
        <v>141</v>
      </c>
      <c r="E15" s="29" t="e">
        <f>+#REF!</f>
        <v>#REF!</v>
      </c>
      <c r="F15" s="45" t="e">
        <f>+#REF!</f>
        <v>#REF!</v>
      </c>
      <c r="G15" s="46"/>
      <c r="H15" s="31" t="e">
        <f t="shared" si="0"/>
        <v>#REF!</v>
      </c>
    </row>
    <row r="16" spans="1:10" ht="46.5" customHeight="1" x14ac:dyDescent="0.35">
      <c r="A16" s="158"/>
      <c r="B16" s="44" t="s">
        <v>126</v>
      </c>
      <c r="C16" s="48" t="s">
        <v>142</v>
      </c>
      <c r="D16" s="48" t="s">
        <v>143</v>
      </c>
      <c r="E16" s="29" t="e">
        <f>+#REF!</f>
        <v>#REF!</v>
      </c>
      <c r="F16" s="46"/>
      <c r="G16" s="45" t="e">
        <f>+#REF!</f>
        <v>#REF!</v>
      </c>
      <c r="H16" s="31" t="e">
        <f t="shared" si="0"/>
        <v>#REF!</v>
      </c>
    </row>
    <row r="17" spans="1:8" ht="46.5" customHeight="1" x14ac:dyDescent="0.35">
      <c r="A17" s="158"/>
      <c r="B17" s="53" t="s">
        <v>125</v>
      </c>
      <c r="C17" s="33" t="s">
        <v>144</v>
      </c>
      <c r="D17" s="33" t="s">
        <v>145</v>
      </c>
      <c r="E17" s="34" t="e">
        <f>+#REF!</f>
        <v>#REF!</v>
      </c>
      <c r="F17" s="54"/>
      <c r="G17" s="55" t="e">
        <f>+ob_jubilados #REF!</f>
        <v>#NAME?</v>
      </c>
      <c r="H17" s="36" t="e">
        <f t="shared" si="0"/>
        <v>#NAME?</v>
      </c>
    </row>
    <row r="19" spans="1:8" ht="55.5" customHeight="1" x14ac:dyDescent="0.35">
      <c r="A19" s="159" t="s">
        <v>129</v>
      </c>
      <c r="B19" s="159"/>
      <c r="C19" s="37"/>
      <c r="D19" s="37"/>
      <c r="E19" s="38" t="e">
        <f>SUM(E6:E17)</f>
        <v>#REF!</v>
      </c>
      <c r="F19" s="38" t="e">
        <f>SUM(F6:F17)</f>
        <v>#NAME?</v>
      </c>
      <c r="G19" s="38" t="e">
        <f>SUM(G6:G17)</f>
        <v>#REF!</v>
      </c>
      <c r="H19" s="38" t="e">
        <f>SUM(H6:H17)</f>
        <v>#NAME?</v>
      </c>
    </row>
    <row r="23" spans="1:8" ht="33" customHeight="1" x14ac:dyDescent="0.35"/>
  </sheetData>
  <mergeCells count="7">
    <mergeCell ref="A14:A17"/>
    <mergeCell ref="A19:B19"/>
    <mergeCell ref="D2:H2"/>
    <mergeCell ref="A3:H3"/>
    <mergeCell ref="A5:B5"/>
    <mergeCell ref="A6:A9"/>
    <mergeCell ref="A10:A13"/>
  </mergeCells>
  <pageMargins left="0.7" right="0.7" top="0.51180555555555496" bottom="0.51180555555555496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T227"/>
  <sheetViews>
    <sheetView topLeftCell="B1" zoomScale="80" zoomScaleNormal="80" workbookViewId="0">
      <selection activeCell="F206" sqref="F206"/>
    </sheetView>
  </sheetViews>
  <sheetFormatPr baseColWidth="10" defaultColWidth="9.1796875" defaultRowHeight="14.5" x14ac:dyDescent="0.35"/>
  <cols>
    <col min="1" max="1" width="13.26953125" style="62"/>
    <col min="2" max="2" width="13.453125" style="62"/>
    <col min="3" max="3" width="36" style="62" customWidth="1"/>
    <col min="4" max="4" width="13.26953125" style="62"/>
    <col min="5" max="5" width="14.453125" style="62" customWidth="1"/>
    <col min="6" max="6" width="12.81640625" style="62"/>
    <col min="7" max="7" width="17.453125" style="62" customWidth="1"/>
    <col min="8" max="8" width="12.7265625" style="96"/>
    <col min="9" max="9" width="13.1796875" style="96"/>
    <col min="10" max="10" width="30.81640625" style="116" customWidth="1"/>
    <col min="11" max="11" width="23.7265625" style="62"/>
    <col min="12" max="12" width="36.81640625" style="62"/>
    <col min="13" max="167" width="10.453125" style="62"/>
    <col min="168" max="956" width="10.453125" style="63"/>
  </cols>
  <sheetData>
    <row r="1" spans="1:955" ht="27" x14ac:dyDescent="0.45">
      <c r="A1" s="109" t="s">
        <v>179</v>
      </c>
      <c r="B1" s="65"/>
      <c r="C1" s="65"/>
      <c r="D1" s="65"/>
      <c r="E1" s="65"/>
      <c r="F1" s="64"/>
      <c r="G1" s="64"/>
      <c r="H1" s="95"/>
      <c r="I1" s="95"/>
      <c r="J1" s="112"/>
      <c r="K1" s="64"/>
      <c r="L1" s="64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</row>
    <row r="2" spans="1:955" ht="27.5" thickBot="1" x14ac:dyDescent="0.75">
      <c r="A2" s="109" t="s">
        <v>180</v>
      </c>
      <c r="B2" s="64"/>
      <c r="C2" s="66"/>
      <c r="D2" s="64"/>
      <c r="E2" s="64"/>
      <c r="F2" s="64"/>
      <c r="G2" s="64"/>
      <c r="H2" s="95"/>
      <c r="I2" s="95"/>
      <c r="J2" s="112"/>
      <c r="K2" s="64"/>
      <c r="L2" s="6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</row>
    <row r="3" spans="1:955" ht="45" customHeight="1" x14ac:dyDescent="0.45">
      <c r="A3" s="166"/>
      <c r="B3" s="166"/>
      <c r="C3" s="166"/>
      <c r="D3" s="166"/>
      <c r="E3" s="166"/>
      <c r="F3" s="166"/>
      <c r="G3" s="166"/>
      <c r="H3" s="166"/>
      <c r="I3" s="166"/>
      <c r="J3" s="112"/>
      <c r="K3" s="64"/>
      <c r="L3" s="6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</row>
    <row r="4" spans="1:955" ht="35.25" customHeight="1" x14ac:dyDescent="0.45">
      <c r="A4" s="163" t="s">
        <v>152</v>
      </c>
      <c r="B4" s="163"/>
      <c r="C4" s="163"/>
      <c r="D4" s="163"/>
      <c r="E4" s="163"/>
      <c r="F4" s="163"/>
      <c r="G4" s="163"/>
      <c r="H4" s="163"/>
      <c r="I4" s="163"/>
      <c r="J4" s="112"/>
      <c r="K4" s="64"/>
      <c r="L4" s="6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</row>
    <row r="5" spans="1:955" s="68" customFormat="1" ht="69.75" customHeight="1" x14ac:dyDescent="0.5">
      <c r="A5" s="164" t="s">
        <v>153</v>
      </c>
      <c r="B5" s="164"/>
      <c r="C5" s="164"/>
      <c r="D5" s="164"/>
      <c r="E5" s="164"/>
      <c r="F5" s="164"/>
      <c r="G5" s="164"/>
      <c r="H5" s="164"/>
      <c r="I5" s="164"/>
      <c r="J5" s="165" t="s">
        <v>192</v>
      </c>
      <c r="K5" s="165"/>
      <c r="L5" s="165"/>
    </row>
    <row r="6" spans="1:955" s="72" customFormat="1" ht="39" x14ac:dyDescent="0.35">
      <c r="A6" s="69" t="s">
        <v>154</v>
      </c>
      <c r="B6" s="69" t="s">
        <v>155</v>
      </c>
      <c r="C6" s="69" t="s">
        <v>156</v>
      </c>
      <c r="D6" s="69" t="s">
        <v>157</v>
      </c>
      <c r="E6" s="69" t="s">
        <v>158</v>
      </c>
      <c r="F6" s="69" t="s">
        <v>159</v>
      </c>
      <c r="G6" s="69" t="s">
        <v>160</v>
      </c>
      <c r="H6" s="162" t="s">
        <v>161</v>
      </c>
      <c r="I6" s="162"/>
      <c r="J6" s="113" t="s">
        <v>162</v>
      </c>
      <c r="K6" s="70" t="s">
        <v>163</v>
      </c>
      <c r="L6" s="71" t="s">
        <v>164</v>
      </c>
    </row>
    <row r="7" spans="1:955" ht="171.75" customHeight="1" x14ac:dyDescent="0.35">
      <c r="A7" s="73" t="s">
        <v>165</v>
      </c>
      <c r="B7" s="73" t="s">
        <v>166</v>
      </c>
      <c r="C7" s="73" t="s">
        <v>167</v>
      </c>
      <c r="D7" s="73" t="s">
        <v>168</v>
      </c>
      <c r="E7" s="73" t="s">
        <v>169</v>
      </c>
      <c r="F7" s="73" t="s">
        <v>168</v>
      </c>
      <c r="G7" s="73" t="s">
        <v>181</v>
      </c>
      <c r="H7" s="103" t="s">
        <v>187</v>
      </c>
      <c r="I7" s="103" t="s">
        <v>188</v>
      </c>
      <c r="J7" s="114" t="s">
        <v>182</v>
      </c>
      <c r="K7" s="73" t="s">
        <v>183</v>
      </c>
      <c r="L7" s="74" t="s">
        <v>191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</row>
    <row r="8" spans="1:955" ht="15" customHeight="1" x14ac:dyDescent="0.35">
      <c r="A8" s="81" t="s">
        <v>151</v>
      </c>
      <c r="B8" s="79">
        <v>2549550</v>
      </c>
      <c r="C8" s="76" t="s">
        <v>193</v>
      </c>
      <c r="D8" s="77">
        <v>26390</v>
      </c>
      <c r="E8" s="77">
        <v>26390</v>
      </c>
      <c r="F8" s="77">
        <v>16078</v>
      </c>
      <c r="G8" s="133" t="s">
        <v>184</v>
      </c>
      <c r="H8" s="104">
        <f t="shared" ref="H8:H70" si="0">IF(D8&gt;0,INT(DAYS360(D8,"30/06/2025")/360),"")</f>
        <v>53</v>
      </c>
      <c r="I8" s="105">
        <f t="shared" ref="I8:I70" si="1">IF(D8&gt;0,INT((DAYS360(D8,"30/06/2025")/360-H8)*10),"")</f>
        <v>2</v>
      </c>
      <c r="J8" s="80" t="s">
        <v>150</v>
      </c>
      <c r="K8" s="80" t="s">
        <v>414</v>
      </c>
      <c r="L8" s="8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</row>
    <row r="9" spans="1:955" ht="15" customHeight="1" x14ac:dyDescent="0.35">
      <c r="A9" s="81" t="s">
        <v>151</v>
      </c>
      <c r="B9" s="130">
        <v>3430403</v>
      </c>
      <c r="C9" s="82" t="s">
        <v>194</v>
      </c>
      <c r="D9" s="77">
        <v>33025</v>
      </c>
      <c r="E9" s="77">
        <v>28856</v>
      </c>
      <c r="F9" s="77">
        <v>18166</v>
      </c>
      <c r="G9" s="133" t="s">
        <v>186</v>
      </c>
      <c r="H9" s="104">
        <f t="shared" si="0"/>
        <v>35</v>
      </c>
      <c r="I9" s="105">
        <f t="shared" si="1"/>
        <v>0</v>
      </c>
      <c r="J9" s="83" t="s">
        <v>150</v>
      </c>
      <c r="K9" s="83" t="s">
        <v>414</v>
      </c>
      <c r="L9" s="83"/>
    </row>
    <row r="10" spans="1:955" ht="15" customHeight="1" x14ac:dyDescent="0.35">
      <c r="A10" s="81" t="s">
        <v>151</v>
      </c>
      <c r="B10" s="130">
        <v>3856257</v>
      </c>
      <c r="C10" s="82" t="s">
        <v>195</v>
      </c>
      <c r="D10" s="77">
        <v>33025</v>
      </c>
      <c r="E10" s="77">
        <v>28414</v>
      </c>
      <c r="F10" s="77">
        <v>17747</v>
      </c>
      <c r="G10" s="133" t="s">
        <v>184</v>
      </c>
      <c r="H10" s="104">
        <f t="shared" si="0"/>
        <v>35</v>
      </c>
      <c r="I10" s="105">
        <f t="shared" si="1"/>
        <v>0</v>
      </c>
      <c r="J10" s="83" t="s">
        <v>413</v>
      </c>
      <c r="K10" s="83" t="s">
        <v>414</v>
      </c>
      <c r="L10" s="83"/>
    </row>
    <row r="11" spans="1:955" ht="15" customHeight="1" x14ac:dyDescent="0.35">
      <c r="A11" s="81" t="s">
        <v>151</v>
      </c>
      <c r="B11" s="130">
        <v>3856944</v>
      </c>
      <c r="C11" s="82" t="s">
        <v>196</v>
      </c>
      <c r="D11" s="77">
        <v>32234</v>
      </c>
      <c r="E11" s="77">
        <v>29495</v>
      </c>
      <c r="F11" s="77">
        <v>18205</v>
      </c>
      <c r="G11" s="133" t="s">
        <v>186</v>
      </c>
      <c r="H11" s="104">
        <f t="shared" si="0"/>
        <v>37</v>
      </c>
      <c r="I11" s="105">
        <f t="shared" si="1"/>
        <v>2</v>
      </c>
      <c r="J11" s="83" t="s">
        <v>412</v>
      </c>
      <c r="K11" s="83" t="s">
        <v>414</v>
      </c>
      <c r="L11" s="83"/>
    </row>
    <row r="12" spans="1:955" ht="15" customHeight="1" x14ac:dyDescent="0.35">
      <c r="A12" s="81" t="s">
        <v>151</v>
      </c>
      <c r="B12" s="130">
        <v>3858059</v>
      </c>
      <c r="C12" s="82" t="s">
        <v>197</v>
      </c>
      <c r="D12" s="77">
        <v>33025</v>
      </c>
      <c r="E12" s="77">
        <v>33025</v>
      </c>
      <c r="F12" s="77">
        <v>19672</v>
      </c>
      <c r="G12" s="133" t="s">
        <v>186</v>
      </c>
      <c r="H12" s="104">
        <f t="shared" si="0"/>
        <v>35</v>
      </c>
      <c r="I12" s="105">
        <f t="shared" si="1"/>
        <v>0</v>
      </c>
      <c r="J12" s="83" t="s">
        <v>189</v>
      </c>
      <c r="K12" s="83" t="s">
        <v>414</v>
      </c>
      <c r="L12" s="83"/>
    </row>
    <row r="13" spans="1:955" ht="15" customHeight="1" x14ac:dyDescent="0.35">
      <c r="A13" s="81" t="s">
        <v>151</v>
      </c>
      <c r="B13" s="130">
        <v>4193340</v>
      </c>
      <c r="C13" s="82" t="s">
        <v>198</v>
      </c>
      <c r="D13" s="77">
        <v>29495</v>
      </c>
      <c r="E13" s="77">
        <v>29495</v>
      </c>
      <c r="F13" s="77">
        <v>20288</v>
      </c>
      <c r="G13" s="133" t="s">
        <v>184</v>
      </c>
      <c r="H13" s="104">
        <f t="shared" si="0"/>
        <v>44</v>
      </c>
      <c r="I13" s="105">
        <f t="shared" si="1"/>
        <v>7</v>
      </c>
      <c r="J13" s="83" t="s">
        <v>413</v>
      </c>
      <c r="K13" s="83" t="s">
        <v>414</v>
      </c>
      <c r="L13" s="83"/>
    </row>
    <row r="14" spans="1:955" ht="15" customHeight="1" x14ac:dyDescent="0.35">
      <c r="A14" s="81" t="s">
        <v>151</v>
      </c>
      <c r="B14" s="130">
        <v>4380840</v>
      </c>
      <c r="C14" s="82" t="s">
        <v>199</v>
      </c>
      <c r="D14" s="77">
        <v>34249</v>
      </c>
      <c r="E14" s="77">
        <v>35735</v>
      </c>
      <c r="F14" s="77">
        <v>19910</v>
      </c>
      <c r="G14" s="133" t="s">
        <v>186</v>
      </c>
      <c r="H14" s="104">
        <f t="shared" si="0"/>
        <v>31</v>
      </c>
      <c r="I14" s="105">
        <f t="shared" si="1"/>
        <v>7</v>
      </c>
      <c r="J14" s="83" t="s">
        <v>412</v>
      </c>
      <c r="K14" s="83" t="s">
        <v>414</v>
      </c>
      <c r="L14" s="83"/>
    </row>
    <row r="15" spans="1:955" ht="15" customHeight="1" x14ac:dyDescent="0.35">
      <c r="A15" s="81" t="s">
        <v>151</v>
      </c>
      <c r="B15" s="130">
        <v>4387895</v>
      </c>
      <c r="C15" s="82" t="s">
        <v>200</v>
      </c>
      <c r="D15" s="77">
        <v>32804</v>
      </c>
      <c r="E15" s="77">
        <v>28399</v>
      </c>
      <c r="F15" s="77">
        <v>20355</v>
      </c>
      <c r="G15" s="133" t="s">
        <v>186</v>
      </c>
      <c r="H15" s="104">
        <f t="shared" si="0"/>
        <v>35</v>
      </c>
      <c r="I15" s="105">
        <f t="shared" si="1"/>
        <v>6</v>
      </c>
      <c r="J15" s="83" t="s">
        <v>150</v>
      </c>
      <c r="K15" s="83" t="s">
        <v>414</v>
      </c>
      <c r="L15" s="83"/>
    </row>
    <row r="16" spans="1:955" ht="15" customHeight="1" x14ac:dyDescent="0.35">
      <c r="A16" s="81" t="s">
        <v>151</v>
      </c>
      <c r="B16" s="130">
        <v>4736753</v>
      </c>
      <c r="C16" s="82" t="s">
        <v>201</v>
      </c>
      <c r="D16" s="77">
        <v>32630</v>
      </c>
      <c r="E16" s="77">
        <v>30225</v>
      </c>
      <c r="F16" s="77">
        <v>19952</v>
      </c>
      <c r="G16" s="133" t="s">
        <v>186</v>
      </c>
      <c r="H16" s="104">
        <f t="shared" si="0"/>
        <v>36</v>
      </c>
      <c r="I16" s="105">
        <f t="shared" si="1"/>
        <v>1</v>
      </c>
      <c r="J16" s="83" t="s">
        <v>413</v>
      </c>
      <c r="K16" s="83" t="s">
        <v>414</v>
      </c>
      <c r="L16" s="83"/>
    </row>
    <row r="17" spans="1:12" ht="15" customHeight="1" x14ac:dyDescent="0.35">
      <c r="A17" s="81" t="s">
        <v>151</v>
      </c>
      <c r="B17" s="130">
        <v>5244038</v>
      </c>
      <c r="C17" s="82" t="s">
        <v>202</v>
      </c>
      <c r="D17" s="77">
        <v>36444</v>
      </c>
      <c r="E17" s="77">
        <v>36444</v>
      </c>
      <c r="F17" s="77">
        <v>21879</v>
      </c>
      <c r="G17" s="133" t="s">
        <v>186</v>
      </c>
      <c r="H17" s="104">
        <f t="shared" si="0"/>
        <v>25</v>
      </c>
      <c r="I17" s="105">
        <f t="shared" si="1"/>
        <v>7</v>
      </c>
      <c r="J17" s="83" t="s">
        <v>150</v>
      </c>
      <c r="K17" s="83" t="s">
        <v>414</v>
      </c>
      <c r="L17" s="83"/>
    </row>
    <row r="18" spans="1:12" ht="15" customHeight="1" x14ac:dyDescent="0.35">
      <c r="A18" s="81" t="s">
        <v>151</v>
      </c>
      <c r="B18" s="130">
        <v>5250989</v>
      </c>
      <c r="C18" s="82" t="s">
        <v>203</v>
      </c>
      <c r="D18" s="77">
        <v>32196</v>
      </c>
      <c r="E18" s="77">
        <v>29144</v>
      </c>
      <c r="F18" s="77">
        <v>22453</v>
      </c>
      <c r="G18" s="133" t="s">
        <v>186</v>
      </c>
      <c r="H18" s="104">
        <f t="shared" si="0"/>
        <v>37</v>
      </c>
      <c r="I18" s="105">
        <f t="shared" si="1"/>
        <v>3</v>
      </c>
      <c r="J18" s="83" t="s">
        <v>150</v>
      </c>
      <c r="K18" s="83" t="s">
        <v>414</v>
      </c>
      <c r="L18" s="83"/>
    </row>
    <row r="19" spans="1:12" ht="15" customHeight="1" x14ac:dyDescent="0.35">
      <c r="A19" s="81" t="s">
        <v>151</v>
      </c>
      <c r="B19" s="130">
        <v>5372532</v>
      </c>
      <c r="C19" s="82" t="s">
        <v>204</v>
      </c>
      <c r="D19" s="77">
        <v>34465</v>
      </c>
      <c r="E19" s="77">
        <v>30956</v>
      </c>
      <c r="F19" s="77">
        <v>20377</v>
      </c>
      <c r="G19" s="133" t="s">
        <v>184</v>
      </c>
      <c r="H19" s="104">
        <f t="shared" si="0"/>
        <v>31</v>
      </c>
      <c r="I19" s="105">
        <f t="shared" si="1"/>
        <v>1</v>
      </c>
      <c r="J19" s="83" t="s">
        <v>150</v>
      </c>
      <c r="K19" s="83" t="s">
        <v>414</v>
      </c>
      <c r="L19" s="83"/>
    </row>
    <row r="20" spans="1:12" ht="15" customHeight="1" x14ac:dyDescent="0.35">
      <c r="A20" s="81" t="s">
        <v>151</v>
      </c>
      <c r="B20" s="130">
        <v>5814551</v>
      </c>
      <c r="C20" s="82" t="s">
        <v>205</v>
      </c>
      <c r="D20" s="77">
        <v>37200</v>
      </c>
      <c r="E20" s="77">
        <v>36800</v>
      </c>
      <c r="F20" s="77">
        <v>21519</v>
      </c>
      <c r="G20" s="133" t="s">
        <v>184</v>
      </c>
      <c r="H20" s="104">
        <f t="shared" si="0"/>
        <v>23</v>
      </c>
      <c r="I20" s="105">
        <f t="shared" si="1"/>
        <v>6</v>
      </c>
      <c r="J20" s="83" t="s">
        <v>413</v>
      </c>
      <c r="K20" s="83" t="s">
        <v>414</v>
      </c>
      <c r="L20" s="83"/>
    </row>
    <row r="21" spans="1:12" ht="15" customHeight="1" x14ac:dyDescent="0.35">
      <c r="A21" s="81" t="s">
        <v>151</v>
      </c>
      <c r="B21" s="130">
        <v>6148098</v>
      </c>
      <c r="C21" s="82" t="s">
        <v>206</v>
      </c>
      <c r="D21" s="77">
        <v>35735</v>
      </c>
      <c r="E21" s="77">
        <v>35735</v>
      </c>
      <c r="F21" s="77">
        <v>23666</v>
      </c>
      <c r="G21" s="133" t="s">
        <v>186</v>
      </c>
      <c r="H21" s="104">
        <f t="shared" si="0"/>
        <v>27</v>
      </c>
      <c r="I21" s="105">
        <f t="shared" si="1"/>
        <v>6</v>
      </c>
      <c r="J21" s="83" t="s">
        <v>412</v>
      </c>
      <c r="K21" s="83" t="s">
        <v>414</v>
      </c>
      <c r="L21" s="83"/>
    </row>
    <row r="22" spans="1:12" ht="15" customHeight="1" x14ac:dyDescent="0.35">
      <c r="A22" s="81" t="s">
        <v>151</v>
      </c>
      <c r="B22" s="130">
        <v>6602279</v>
      </c>
      <c r="C22" s="82" t="s">
        <v>207</v>
      </c>
      <c r="D22" s="77">
        <v>40829</v>
      </c>
      <c r="E22" s="77">
        <v>42110</v>
      </c>
      <c r="F22" s="77">
        <v>28200</v>
      </c>
      <c r="G22" s="133" t="s">
        <v>184</v>
      </c>
      <c r="H22" s="104">
        <f t="shared" si="0"/>
        <v>13</v>
      </c>
      <c r="I22" s="105">
        <f t="shared" si="1"/>
        <v>7</v>
      </c>
      <c r="J22" s="83" t="s">
        <v>189</v>
      </c>
      <c r="K22" s="83" t="s">
        <v>414</v>
      </c>
      <c r="L22" s="83"/>
    </row>
    <row r="23" spans="1:12" ht="15" customHeight="1" x14ac:dyDescent="0.35">
      <c r="A23" s="81" t="s">
        <v>151</v>
      </c>
      <c r="B23" s="130">
        <v>6975253</v>
      </c>
      <c r="C23" s="82" t="s">
        <v>208</v>
      </c>
      <c r="D23" s="77">
        <v>36234</v>
      </c>
      <c r="E23" s="77">
        <v>36234</v>
      </c>
      <c r="F23" s="77">
        <v>24804</v>
      </c>
      <c r="G23" s="133" t="s">
        <v>184</v>
      </c>
      <c r="H23" s="104">
        <f t="shared" si="0"/>
        <v>26</v>
      </c>
      <c r="I23" s="105">
        <f t="shared" si="1"/>
        <v>2</v>
      </c>
      <c r="J23" s="83" t="s">
        <v>150</v>
      </c>
      <c r="K23" s="83" t="s">
        <v>414</v>
      </c>
      <c r="L23" s="83"/>
    </row>
    <row r="24" spans="1:12" ht="15" customHeight="1" x14ac:dyDescent="0.35">
      <c r="A24" s="81" t="s">
        <v>151</v>
      </c>
      <c r="B24" s="130">
        <v>6980299</v>
      </c>
      <c r="C24" s="82" t="s">
        <v>209</v>
      </c>
      <c r="D24" s="77">
        <v>38474</v>
      </c>
      <c r="E24" s="77">
        <v>35339</v>
      </c>
      <c r="F24" s="77">
        <v>22565</v>
      </c>
      <c r="G24" s="133" t="s">
        <v>184</v>
      </c>
      <c r="H24" s="104">
        <f t="shared" si="0"/>
        <v>20</v>
      </c>
      <c r="I24" s="105">
        <f t="shared" si="1"/>
        <v>1</v>
      </c>
      <c r="J24" s="83" t="s">
        <v>150</v>
      </c>
      <c r="K24" s="83" t="s">
        <v>414</v>
      </c>
      <c r="L24" s="83"/>
    </row>
    <row r="25" spans="1:12" ht="15" customHeight="1" x14ac:dyDescent="0.35">
      <c r="A25" s="81" t="s">
        <v>151</v>
      </c>
      <c r="B25" s="130">
        <v>7311818</v>
      </c>
      <c r="C25" s="82" t="s">
        <v>210</v>
      </c>
      <c r="D25" s="77">
        <v>40105</v>
      </c>
      <c r="E25" s="131">
        <v>40636</v>
      </c>
      <c r="F25" s="77">
        <v>21907</v>
      </c>
      <c r="G25" s="133" t="s">
        <v>184</v>
      </c>
      <c r="H25" s="104">
        <f t="shared" si="0"/>
        <v>15</v>
      </c>
      <c r="I25" s="105">
        <f t="shared" si="1"/>
        <v>6</v>
      </c>
      <c r="J25" s="83" t="s">
        <v>413</v>
      </c>
      <c r="K25" s="83" t="s">
        <v>415</v>
      </c>
      <c r="L25" s="83"/>
    </row>
    <row r="26" spans="1:12" ht="15" customHeight="1" x14ac:dyDescent="0.35">
      <c r="A26" s="81" t="s">
        <v>151</v>
      </c>
      <c r="B26" s="130">
        <v>7337872</v>
      </c>
      <c r="C26" s="82" t="s">
        <v>211</v>
      </c>
      <c r="D26" s="77">
        <v>36815</v>
      </c>
      <c r="E26" s="77">
        <v>36815</v>
      </c>
      <c r="F26" s="77">
        <v>22452</v>
      </c>
      <c r="G26" s="133" t="s">
        <v>186</v>
      </c>
      <c r="H26" s="104">
        <f t="shared" si="0"/>
        <v>24</v>
      </c>
      <c r="I26" s="105">
        <f t="shared" si="1"/>
        <v>7</v>
      </c>
      <c r="J26" s="83" t="s">
        <v>413</v>
      </c>
      <c r="K26" s="83" t="s">
        <v>414</v>
      </c>
      <c r="L26" s="83"/>
    </row>
    <row r="27" spans="1:12" ht="15" customHeight="1" x14ac:dyDescent="0.35">
      <c r="A27" s="81" t="s">
        <v>151</v>
      </c>
      <c r="B27" s="130">
        <v>7355999</v>
      </c>
      <c r="C27" s="82" t="s">
        <v>212</v>
      </c>
      <c r="D27" s="77">
        <v>35982</v>
      </c>
      <c r="E27" s="77">
        <v>38474</v>
      </c>
      <c r="F27" s="77">
        <v>22545</v>
      </c>
      <c r="G27" s="133" t="s">
        <v>184</v>
      </c>
      <c r="H27" s="104">
        <f t="shared" si="0"/>
        <v>26</v>
      </c>
      <c r="I27" s="105">
        <f t="shared" si="1"/>
        <v>9</v>
      </c>
      <c r="J27" s="83" t="s">
        <v>413</v>
      </c>
      <c r="K27" s="83" t="s">
        <v>414</v>
      </c>
      <c r="L27" s="83"/>
    </row>
    <row r="28" spans="1:12" ht="15" customHeight="1" x14ac:dyDescent="0.35">
      <c r="A28" s="81" t="s">
        <v>151</v>
      </c>
      <c r="B28" s="130">
        <v>7356056</v>
      </c>
      <c r="C28" s="82" t="s">
        <v>213</v>
      </c>
      <c r="D28" s="77">
        <v>35735</v>
      </c>
      <c r="E28" s="77">
        <v>35735</v>
      </c>
      <c r="F28" s="77">
        <v>19164</v>
      </c>
      <c r="G28" s="133" t="s">
        <v>186</v>
      </c>
      <c r="H28" s="104">
        <f t="shared" si="0"/>
        <v>27</v>
      </c>
      <c r="I28" s="105">
        <f t="shared" si="1"/>
        <v>6</v>
      </c>
      <c r="J28" s="83" t="s">
        <v>150</v>
      </c>
      <c r="K28" s="83" t="s">
        <v>414</v>
      </c>
      <c r="L28" s="83"/>
    </row>
    <row r="29" spans="1:12" ht="15" customHeight="1" x14ac:dyDescent="0.35">
      <c r="A29" s="81" t="s">
        <v>151</v>
      </c>
      <c r="B29" s="130">
        <v>7380381</v>
      </c>
      <c r="C29" s="82" t="s">
        <v>214</v>
      </c>
      <c r="D29" s="77">
        <v>37902</v>
      </c>
      <c r="E29" s="77">
        <v>36404</v>
      </c>
      <c r="F29" s="77">
        <v>23709</v>
      </c>
      <c r="G29" s="133" t="s">
        <v>186</v>
      </c>
      <c r="H29" s="104">
        <f t="shared" si="0"/>
        <v>21</v>
      </c>
      <c r="I29" s="105">
        <f t="shared" si="1"/>
        <v>7</v>
      </c>
      <c r="J29" s="83" t="s">
        <v>412</v>
      </c>
      <c r="K29" s="83" t="s">
        <v>414</v>
      </c>
      <c r="L29" s="83"/>
    </row>
    <row r="30" spans="1:12" ht="15" customHeight="1" x14ac:dyDescent="0.35">
      <c r="A30" s="81" t="s">
        <v>151</v>
      </c>
      <c r="B30" s="130">
        <v>7398096</v>
      </c>
      <c r="C30" s="82" t="s">
        <v>215</v>
      </c>
      <c r="D30" s="77">
        <v>42110</v>
      </c>
      <c r="E30" s="77">
        <v>42110</v>
      </c>
      <c r="F30" s="77">
        <v>23598</v>
      </c>
      <c r="G30" s="133" t="s">
        <v>186</v>
      </c>
      <c r="H30" s="104">
        <f t="shared" si="0"/>
        <v>10</v>
      </c>
      <c r="I30" s="105">
        <f t="shared" si="1"/>
        <v>2</v>
      </c>
      <c r="J30" s="83" t="s">
        <v>149</v>
      </c>
      <c r="K30" s="83" t="s">
        <v>415</v>
      </c>
      <c r="L30" s="83"/>
    </row>
    <row r="31" spans="1:12" ht="15" customHeight="1" x14ac:dyDescent="0.35">
      <c r="A31" s="81" t="s">
        <v>151</v>
      </c>
      <c r="B31" s="130">
        <v>7398673</v>
      </c>
      <c r="C31" s="82" t="s">
        <v>216</v>
      </c>
      <c r="D31" s="77">
        <v>38474</v>
      </c>
      <c r="E31" s="77">
        <v>38474</v>
      </c>
      <c r="F31" s="77">
        <v>24120</v>
      </c>
      <c r="G31" s="133" t="s">
        <v>184</v>
      </c>
      <c r="H31" s="104">
        <f t="shared" si="0"/>
        <v>20</v>
      </c>
      <c r="I31" s="105">
        <f t="shared" si="1"/>
        <v>1</v>
      </c>
      <c r="J31" s="83" t="s">
        <v>413</v>
      </c>
      <c r="K31" s="83" t="s">
        <v>414</v>
      </c>
      <c r="L31" s="83"/>
    </row>
    <row r="32" spans="1:12" ht="15" customHeight="1" x14ac:dyDescent="0.35">
      <c r="A32" s="81" t="s">
        <v>151</v>
      </c>
      <c r="B32" s="130">
        <v>7403058</v>
      </c>
      <c r="C32" s="82" t="s">
        <v>217</v>
      </c>
      <c r="D32" s="77">
        <v>38488</v>
      </c>
      <c r="E32" s="131">
        <v>39897</v>
      </c>
      <c r="F32" s="77">
        <v>24982</v>
      </c>
      <c r="G32" s="133" t="s">
        <v>186</v>
      </c>
      <c r="H32" s="104">
        <f t="shared" si="0"/>
        <v>20</v>
      </c>
      <c r="I32" s="105">
        <f t="shared" si="1"/>
        <v>1</v>
      </c>
      <c r="J32" s="83" t="s">
        <v>413</v>
      </c>
      <c r="K32" s="83" t="s">
        <v>414</v>
      </c>
      <c r="L32" s="83"/>
    </row>
    <row r="33" spans="1:12" ht="15" customHeight="1" x14ac:dyDescent="0.35">
      <c r="A33" s="81" t="s">
        <v>151</v>
      </c>
      <c r="B33" s="130">
        <v>7410704</v>
      </c>
      <c r="C33" s="82" t="s">
        <v>218</v>
      </c>
      <c r="D33" s="77">
        <v>34700</v>
      </c>
      <c r="E33" s="77">
        <v>35584</v>
      </c>
      <c r="F33" s="77">
        <v>24372</v>
      </c>
      <c r="G33" s="133" t="s">
        <v>184</v>
      </c>
      <c r="H33" s="104">
        <f t="shared" si="0"/>
        <v>30</v>
      </c>
      <c r="I33" s="105">
        <f t="shared" si="1"/>
        <v>4</v>
      </c>
      <c r="J33" s="83" t="s">
        <v>412</v>
      </c>
      <c r="K33" s="83" t="s">
        <v>414</v>
      </c>
      <c r="L33" s="83"/>
    </row>
    <row r="34" spans="1:12" ht="15" customHeight="1" x14ac:dyDescent="0.35">
      <c r="A34" s="81" t="s">
        <v>151</v>
      </c>
      <c r="B34" s="130">
        <v>7411817</v>
      </c>
      <c r="C34" s="82" t="s">
        <v>219</v>
      </c>
      <c r="D34" s="77">
        <v>39895</v>
      </c>
      <c r="E34" s="131">
        <v>39897</v>
      </c>
      <c r="F34" s="77">
        <v>25133</v>
      </c>
      <c r="G34" s="133" t="s">
        <v>186</v>
      </c>
      <c r="H34" s="104">
        <f t="shared" si="0"/>
        <v>16</v>
      </c>
      <c r="I34" s="105">
        <f t="shared" si="1"/>
        <v>2</v>
      </c>
      <c r="J34" s="83" t="s">
        <v>412</v>
      </c>
      <c r="K34" s="83" t="s">
        <v>414</v>
      </c>
      <c r="L34" s="83"/>
    </row>
    <row r="35" spans="1:12" ht="15" customHeight="1" x14ac:dyDescent="0.35">
      <c r="A35" s="81" t="s">
        <v>151</v>
      </c>
      <c r="B35" s="130">
        <v>7423922</v>
      </c>
      <c r="C35" s="82" t="s">
        <v>220</v>
      </c>
      <c r="D35" s="77">
        <v>35569</v>
      </c>
      <c r="E35" s="77">
        <v>36937</v>
      </c>
      <c r="F35" s="77">
        <v>25170</v>
      </c>
      <c r="G35" s="133" t="s">
        <v>186</v>
      </c>
      <c r="H35" s="104">
        <f t="shared" si="0"/>
        <v>28</v>
      </c>
      <c r="I35" s="105">
        <f t="shared" si="1"/>
        <v>1</v>
      </c>
      <c r="J35" s="83" t="s">
        <v>150</v>
      </c>
      <c r="K35" s="83" t="s">
        <v>414</v>
      </c>
      <c r="L35" s="83"/>
    </row>
    <row r="36" spans="1:12" ht="15" customHeight="1" x14ac:dyDescent="0.35">
      <c r="A36" s="81" t="s">
        <v>151</v>
      </c>
      <c r="B36" s="130">
        <v>7427917</v>
      </c>
      <c r="C36" s="82" t="s">
        <v>221</v>
      </c>
      <c r="D36" s="77">
        <v>34465</v>
      </c>
      <c r="E36" s="77">
        <v>36161</v>
      </c>
      <c r="F36" s="77">
        <v>25301</v>
      </c>
      <c r="G36" s="133" t="s">
        <v>186</v>
      </c>
      <c r="H36" s="104">
        <f t="shared" si="0"/>
        <v>31</v>
      </c>
      <c r="I36" s="105">
        <f t="shared" si="1"/>
        <v>1</v>
      </c>
      <c r="J36" s="83" t="s">
        <v>150</v>
      </c>
      <c r="K36" s="83" t="s">
        <v>414</v>
      </c>
      <c r="L36" s="83"/>
    </row>
    <row r="37" spans="1:12" ht="15" customHeight="1" x14ac:dyDescent="0.35">
      <c r="A37" s="81" t="s">
        <v>151</v>
      </c>
      <c r="B37" s="130">
        <v>7429577</v>
      </c>
      <c r="C37" s="82" t="s">
        <v>222</v>
      </c>
      <c r="D37" s="77">
        <v>38678</v>
      </c>
      <c r="E37" s="131">
        <v>39183</v>
      </c>
      <c r="F37" s="77">
        <v>25742</v>
      </c>
      <c r="G37" s="133" t="s">
        <v>184</v>
      </c>
      <c r="H37" s="104">
        <f t="shared" si="0"/>
        <v>19</v>
      </c>
      <c r="I37" s="105">
        <f t="shared" si="1"/>
        <v>6</v>
      </c>
      <c r="J37" s="83" t="s">
        <v>412</v>
      </c>
      <c r="K37" s="83" t="s">
        <v>414</v>
      </c>
      <c r="L37" s="83"/>
    </row>
    <row r="38" spans="1:12" ht="15" customHeight="1" x14ac:dyDescent="0.35">
      <c r="A38" s="81" t="s">
        <v>151</v>
      </c>
      <c r="B38" s="130">
        <v>7430790</v>
      </c>
      <c r="C38" s="82" t="s">
        <v>223</v>
      </c>
      <c r="D38" s="77">
        <v>35922</v>
      </c>
      <c r="E38" s="77">
        <v>36937</v>
      </c>
      <c r="F38" s="77">
        <v>25365</v>
      </c>
      <c r="G38" s="133" t="s">
        <v>184</v>
      </c>
      <c r="H38" s="104">
        <f t="shared" si="0"/>
        <v>27</v>
      </c>
      <c r="I38" s="105">
        <f t="shared" si="1"/>
        <v>1</v>
      </c>
      <c r="J38" s="83" t="s">
        <v>413</v>
      </c>
      <c r="K38" s="83" t="s">
        <v>414</v>
      </c>
      <c r="L38" s="83"/>
    </row>
    <row r="39" spans="1:12" ht="15" customHeight="1" x14ac:dyDescent="0.35">
      <c r="A39" s="81" t="s">
        <v>151</v>
      </c>
      <c r="B39" s="130">
        <v>7432410</v>
      </c>
      <c r="C39" s="82" t="s">
        <v>224</v>
      </c>
      <c r="D39" s="77">
        <v>35922</v>
      </c>
      <c r="E39" s="77">
        <v>36937</v>
      </c>
      <c r="F39" s="77">
        <v>25050</v>
      </c>
      <c r="G39" s="133" t="s">
        <v>186</v>
      </c>
      <c r="H39" s="104">
        <f t="shared" si="0"/>
        <v>27</v>
      </c>
      <c r="I39" s="105">
        <f t="shared" si="1"/>
        <v>1</v>
      </c>
      <c r="J39" s="83" t="s">
        <v>150</v>
      </c>
      <c r="K39" s="83" t="s">
        <v>414</v>
      </c>
      <c r="L39" s="83"/>
    </row>
    <row r="40" spans="1:12" ht="15" customHeight="1" x14ac:dyDescent="0.35">
      <c r="A40" s="81" t="s">
        <v>151</v>
      </c>
      <c r="B40" s="130">
        <v>7435417</v>
      </c>
      <c r="C40" s="82" t="s">
        <v>225</v>
      </c>
      <c r="D40" s="77">
        <v>38001</v>
      </c>
      <c r="E40" s="77">
        <v>38426</v>
      </c>
      <c r="F40" s="77">
        <v>25560</v>
      </c>
      <c r="G40" s="133" t="s">
        <v>184</v>
      </c>
      <c r="H40" s="104">
        <f t="shared" si="0"/>
        <v>21</v>
      </c>
      <c r="I40" s="105">
        <f t="shared" si="1"/>
        <v>4</v>
      </c>
      <c r="J40" s="83" t="s">
        <v>412</v>
      </c>
      <c r="K40" s="83" t="s">
        <v>414</v>
      </c>
      <c r="L40" s="83"/>
    </row>
    <row r="41" spans="1:12" ht="15" customHeight="1" x14ac:dyDescent="0.35">
      <c r="A41" s="81" t="s">
        <v>151</v>
      </c>
      <c r="B41" s="130">
        <v>7436230</v>
      </c>
      <c r="C41" s="82" t="s">
        <v>226</v>
      </c>
      <c r="D41" s="77">
        <v>37902</v>
      </c>
      <c r="E41" s="131">
        <v>39897</v>
      </c>
      <c r="F41" s="77">
        <v>25208</v>
      </c>
      <c r="G41" s="133" t="s">
        <v>186</v>
      </c>
      <c r="H41" s="104">
        <f t="shared" si="0"/>
        <v>21</v>
      </c>
      <c r="I41" s="105">
        <f t="shared" si="1"/>
        <v>7</v>
      </c>
      <c r="J41" s="83" t="s">
        <v>189</v>
      </c>
      <c r="K41" s="83" t="s">
        <v>414</v>
      </c>
      <c r="L41" s="83"/>
    </row>
    <row r="42" spans="1:12" ht="15" customHeight="1" x14ac:dyDescent="0.35">
      <c r="A42" s="81" t="s">
        <v>151</v>
      </c>
      <c r="B42" s="130">
        <v>7436550</v>
      </c>
      <c r="C42" s="82" t="s">
        <v>227</v>
      </c>
      <c r="D42" s="77">
        <v>40109</v>
      </c>
      <c r="E42" s="77">
        <v>42110</v>
      </c>
      <c r="F42" s="77">
        <v>25826</v>
      </c>
      <c r="G42" s="133" t="s">
        <v>184</v>
      </c>
      <c r="H42" s="104">
        <f t="shared" si="0"/>
        <v>15</v>
      </c>
      <c r="I42" s="105">
        <f t="shared" si="1"/>
        <v>6</v>
      </c>
      <c r="J42" s="83" t="s">
        <v>149</v>
      </c>
      <c r="K42" s="83" t="s">
        <v>415</v>
      </c>
      <c r="L42" s="83"/>
    </row>
    <row r="43" spans="1:12" ht="15" customHeight="1" x14ac:dyDescent="0.35">
      <c r="A43" s="81" t="s">
        <v>151</v>
      </c>
      <c r="B43" s="130">
        <v>7442112</v>
      </c>
      <c r="C43" s="82" t="s">
        <v>228</v>
      </c>
      <c r="D43" s="77">
        <v>42110</v>
      </c>
      <c r="E43" s="77">
        <v>42110</v>
      </c>
      <c r="F43" s="77">
        <v>25883</v>
      </c>
      <c r="G43" s="133" t="s">
        <v>186</v>
      </c>
      <c r="H43" s="104">
        <f t="shared" si="0"/>
        <v>10</v>
      </c>
      <c r="I43" s="105">
        <f t="shared" si="1"/>
        <v>2</v>
      </c>
      <c r="J43" s="83" t="s">
        <v>412</v>
      </c>
      <c r="K43" s="83" t="s">
        <v>414</v>
      </c>
      <c r="L43" s="83"/>
    </row>
    <row r="44" spans="1:12" ht="15" customHeight="1" x14ac:dyDescent="0.35">
      <c r="A44" s="81" t="s">
        <v>151</v>
      </c>
      <c r="B44" s="130">
        <v>7445110</v>
      </c>
      <c r="C44" s="82" t="s">
        <v>229</v>
      </c>
      <c r="D44" s="77">
        <v>35922</v>
      </c>
      <c r="E44" s="77">
        <v>36937</v>
      </c>
      <c r="F44" s="77">
        <v>25787</v>
      </c>
      <c r="G44" s="133" t="s">
        <v>184</v>
      </c>
      <c r="H44" s="104">
        <f t="shared" si="0"/>
        <v>27</v>
      </c>
      <c r="I44" s="105">
        <f t="shared" si="1"/>
        <v>1</v>
      </c>
      <c r="J44" s="83" t="s">
        <v>150</v>
      </c>
      <c r="K44" s="83" t="s">
        <v>414</v>
      </c>
      <c r="L44" s="83"/>
    </row>
    <row r="45" spans="1:12" ht="15" customHeight="1" x14ac:dyDescent="0.35">
      <c r="A45" s="81" t="s">
        <v>151</v>
      </c>
      <c r="B45" s="130">
        <v>7446315</v>
      </c>
      <c r="C45" s="82" t="s">
        <v>230</v>
      </c>
      <c r="D45" s="77">
        <v>36234</v>
      </c>
      <c r="E45" s="77">
        <v>36815</v>
      </c>
      <c r="F45" s="77">
        <v>26104</v>
      </c>
      <c r="G45" s="133" t="s">
        <v>186</v>
      </c>
      <c r="H45" s="104">
        <f t="shared" si="0"/>
        <v>26</v>
      </c>
      <c r="I45" s="105">
        <f t="shared" si="1"/>
        <v>2</v>
      </c>
      <c r="J45" s="83" t="s">
        <v>412</v>
      </c>
      <c r="K45" s="83" t="s">
        <v>414</v>
      </c>
      <c r="L45" s="83"/>
    </row>
    <row r="46" spans="1:12" ht="15" customHeight="1" x14ac:dyDescent="0.35">
      <c r="A46" s="81" t="s">
        <v>151</v>
      </c>
      <c r="B46" s="130">
        <v>7446864</v>
      </c>
      <c r="C46" s="82" t="s">
        <v>231</v>
      </c>
      <c r="D46" s="77">
        <v>38487</v>
      </c>
      <c r="E46" s="131">
        <v>40636</v>
      </c>
      <c r="F46" s="77">
        <v>25872</v>
      </c>
      <c r="G46" s="133" t="s">
        <v>186</v>
      </c>
      <c r="H46" s="104">
        <f t="shared" si="0"/>
        <v>20</v>
      </c>
      <c r="I46" s="105">
        <f t="shared" si="1"/>
        <v>1</v>
      </c>
      <c r="J46" s="83" t="s">
        <v>413</v>
      </c>
      <c r="K46" s="83" t="s">
        <v>414</v>
      </c>
      <c r="L46" s="83"/>
    </row>
    <row r="47" spans="1:12" ht="15" customHeight="1" x14ac:dyDescent="0.35">
      <c r="A47" s="81" t="s">
        <v>151</v>
      </c>
      <c r="B47" s="130">
        <v>7989272</v>
      </c>
      <c r="C47" s="82" t="s">
        <v>232</v>
      </c>
      <c r="D47" s="77">
        <v>36815</v>
      </c>
      <c r="E47" s="131">
        <v>38474</v>
      </c>
      <c r="F47" s="77">
        <v>25433</v>
      </c>
      <c r="G47" s="133" t="s">
        <v>186</v>
      </c>
      <c r="H47" s="104">
        <f t="shared" si="0"/>
        <v>24</v>
      </c>
      <c r="I47" s="105">
        <f t="shared" si="1"/>
        <v>7</v>
      </c>
      <c r="J47" s="83" t="s">
        <v>413</v>
      </c>
      <c r="K47" s="83" t="s">
        <v>414</v>
      </c>
      <c r="L47" s="83"/>
    </row>
    <row r="48" spans="1:12" ht="15" customHeight="1" x14ac:dyDescent="0.35">
      <c r="A48" s="81" t="s">
        <v>151</v>
      </c>
      <c r="B48" s="130">
        <v>8051911</v>
      </c>
      <c r="C48" s="82" t="s">
        <v>233</v>
      </c>
      <c r="D48" s="77">
        <v>38362</v>
      </c>
      <c r="E48" s="77">
        <v>38677</v>
      </c>
      <c r="F48" s="77">
        <v>22606</v>
      </c>
      <c r="G48" s="133" t="s">
        <v>184</v>
      </c>
      <c r="H48" s="104">
        <f t="shared" si="0"/>
        <v>20</v>
      </c>
      <c r="I48" s="105">
        <f t="shared" si="1"/>
        <v>4</v>
      </c>
      <c r="J48" s="83" t="s">
        <v>150</v>
      </c>
      <c r="K48" s="83" t="s">
        <v>414</v>
      </c>
      <c r="L48" s="83"/>
    </row>
    <row r="49" spans="1:12" ht="15" customHeight="1" x14ac:dyDescent="0.35">
      <c r="A49" s="81" t="s">
        <v>151</v>
      </c>
      <c r="B49" s="130">
        <v>8657385</v>
      </c>
      <c r="C49" s="82" t="s">
        <v>234</v>
      </c>
      <c r="D49" s="77">
        <v>38488</v>
      </c>
      <c r="E49" s="131">
        <v>39895</v>
      </c>
      <c r="F49" s="77">
        <v>24593</v>
      </c>
      <c r="G49" s="133" t="s">
        <v>184</v>
      </c>
      <c r="H49" s="104">
        <f t="shared" si="0"/>
        <v>20</v>
      </c>
      <c r="I49" s="105">
        <f t="shared" si="1"/>
        <v>1</v>
      </c>
      <c r="J49" s="83" t="s">
        <v>149</v>
      </c>
      <c r="K49" s="83" t="s">
        <v>415</v>
      </c>
      <c r="L49" s="83"/>
    </row>
    <row r="50" spans="1:12" ht="15" customHeight="1" x14ac:dyDescent="0.35">
      <c r="A50" s="81" t="s">
        <v>151</v>
      </c>
      <c r="B50" s="130">
        <v>9222745</v>
      </c>
      <c r="C50" s="82" t="s">
        <v>235</v>
      </c>
      <c r="D50" s="77">
        <v>38488</v>
      </c>
      <c r="E50" s="131">
        <v>39724</v>
      </c>
      <c r="F50" s="77">
        <v>24001</v>
      </c>
      <c r="G50" s="133" t="s">
        <v>184</v>
      </c>
      <c r="H50" s="104">
        <f t="shared" si="0"/>
        <v>20</v>
      </c>
      <c r="I50" s="105">
        <f t="shared" si="1"/>
        <v>1</v>
      </c>
      <c r="J50" s="83" t="s">
        <v>413</v>
      </c>
      <c r="K50" s="83" t="s">
        <v>414</v>
      </c>
      <c r="L50" s="83"/>
    </row>
    <row r="51" spans="1:12" ht="15" customHeight="1" x14ac:dyDescent="0.35">
      <c r="A51" s="81" t="s">
        <v>151</v>
      </c>
      <c r="B51" s="130">
        <v>9311609</v>
      </c>
      <c r="C51" s="82" t="s">
        <v>236</v>
      </c>
      <c r="D51" s="77">
        <v>41372</v>
      </c>
      <c r="E51" s="77">
        <v>42110</v>
      </c>
      <c r="F51" s="77">
        <v>23324</v>
      </c>
      <c r="G51" s="133" t="s">
        <v>186</v>
      </c>
      <c r="H51" s="104">
        <f t="shared" si="0"/>
        <v>12</v>
      </c>
      <c r="I51" s="105">
        <f t="shared" si="1"/>
        <v>2</v>
      </c>
      <c r="J51" s="83" t="s">
        <v>149</v>
      </c>
      <c r="K51" s="83" t="s">
        <v>415</v>
      </c>
      <c r="L51" s="83"/>
    </row>
    <row r="52" spans="1:12" ht="15" customHeight="1" x14ac:dyDescent="0.35">
      <c r="A52" s="81" t="s">
        <v>151</v>
      </c>
      <c r="B52" s="130">
        <v>9542055</v>
      </c>
      <c r="C52" s="82" t="s">
        <v>237</v>
      </c>
      <c r="D52" s="77">
        <v>39013</v>
      </c>
      <c r="E52" s="131">
        <v>40636</v>
      </c>
      <c r="F52" s="77">
        <v>24181</v>
      </c>
      <c r="G52" s="133" t="s">
        <v>186</v>
      </c>
      <c r="H52" s="104">
        <f t="shared" si="0"/>
        <v>18</v>
      </c>
      <c r="I52" s="105">
        <f t="shared" si="1"/>
        <v>6</v>
      </c>
      <c r="J52" s="83" t="s">
        <v>412</v>
      </c>
      <c r="K52" s="83" t="s">
        <v>414</v>
      </c>
      <c r="L52" s="83"/>
    </row>
    <row r="53" spans="1:12" ht="15" customHeight="1" x14ac:dyDescent="0.35">
      <c r="A53" s="81" t="s">
        <v>151</v>
      </c>
      <c r="B53" s="130">
        <v>9544338</v>
      </c>
      <c r="C53" s="82" t="s">
        <v>238</v>
      </c>
      <c r="D53" s="77">
        <v>35171</v>
      </c>
      <c r="E53" s="77">
        <v>35171</v>
      </c>
      <c r="F53" s="77">
        <v>24027</v>
      </c>
      <c r="G53" s="133" t="s">
        <v>184</v>
      </c>
      <c r="H53" s="104">
        <f t="shared" si="0"/>
        <v>29</v>
      </c>
      <c r="I53" s="105">
        <f t="shared" si="1"/>
        <v>2</v>
      </c>
      <c r="J53" s="83" t="s">
        <v>412</v>
      </c>
      <c r="K53" s="83" t="s">
        <v>414</v>
      </c>
      <c r="L53" s="83"/>
    </row>
    <row r="54" spans="1:12" ht="15" customHeight="1" x14ac:dyDescent="0.35">
      <c r="A54" s="81" t="s">
        <v>151</v>
      </c>
      <c r="B54" s="130">
        <v>9555125</v>
      </c>
      <c r="C54" s="82" t="s">
        <v>239</v>
      </c>
      <c r="D54" s="77">
        <v>38488</v>
      </c>
      <c r="E54" s="131">
        <v>40635</v>
      </c>
      <c r="F54" s="77">
        <v>24358</v>
      </c>
      <c r="G54" s="133" t="s">
        <v>184</v>
      </c>
      <c r="H54" s="104">
        <f t="shared" si="0"/>
        <v>20</v>
      </c>
      <c r="I54" s="105">
        <f t="shared" si="1"/>
        <v>1</v>
      </c>
      <c r="J54" s="83" t="s">
        <v>150</v>
      </c>
      <c r="K54" s="83" t="s">
        <v>414</v>
      </c>
      <c r="L54" s="83"/>
    </row>
    <row r="55" spans="1:12" ht="15" customHeight="1" x14ac:dyDescent="0.35">
      <c r="A55" s="81" t="s">
        <v>151</v>
      </c>
      <c r="B55" s="130">
        <v>9560975</v>
      </c>
      <c r="C55" s="82" t="s">
        <v>240</v>
      </c>
      <c r="D55" s="77">
        <v>37667</v>
      </c>
      <c r="E55" s="131">
        <v>39183</v>
      </c>
      <c r="F55" s="77">
        <v>23640</v>
      </c>
      <c r="G55" s="133" t="s">
        <v>184</v>
      </c>
      <c r="H55" s="104">
        <f t="shared" si="0"/>
        <v>22</v>
      </c>
      <c r="I55" s="105">
        <f t="shared" si="1"/>
        <v>3</v>
      </c>
      <c r="J55" s="83" t="s">
        <v>412</v>
      </c>
      <c r="K55" s="83" t="s">
        <v>414</v>
      </c>
      <c r="L55" s="83"/>
    </row>
    <row r="56" spans="1:12" ht="15" customHeight="1" x14ac:dyDescent="0.35">
      <c r="A56" s="81" t="s">
        <v>151</v>
      </c>
      <c r="B56" s="130">
        <v>9600958</v>
      </c>
      <c r="C56" s="82" t="s">
        <v>241</v>
      </c>
      <c r="D56" s="77">
        <v>36234</v>
      </c>
      <c r="E56" s="77">
        <v>33893</v>
      </c>
      <c r="F56" s="77">
        <v>24265</v>
      </c>
      <c r="G56" s="133" t="s">
        <v>186</v>
      </c>
      <c r="H56" s="104">
        <f t="shared" si="0"/>
        <v>26</v>
      </c>
      <c r="I56" s="105">
        <f t="shared" si="1"/>
        <v>2</v>
      </c>
      <c r="J56" s="83" t="s">
        <v>412</v>
      </c>
      <c r="K56" s="83" t="s">
        <v>414</v>
      </c>
      <c r="L56" s="83"/>
    </row>
    <row r="57" spans="1:12" ht="15" customHeight="1" x14ac:dyDescent="0.35">
      <c r="A57" s="81" t="s">
        <v>151</v>
      </c>
      <c r="B57" s="130">
        <v>9601332</v>
      </c>
      <c r="C57" s="82" t="s">
        <v>242</v>
      </c>
      <c r="D57" s="77">
        <v>44956</v>
      </c>
      <c r="E57" s="77">
        <v>39370</v>
      </c>
      <c r="F57" s="77">
        <v>24612</v>
      </c>
      <c r="G57" s="133" t="s">
        <v>186</v>
      </c>
      <c r="H57" s="104">
        <f t="shared" si="0"/>
        <v>2</v>
      </c>
      <c r="I57" s="105">
        <f t="shared" si="1"/>
        <v>4</v>
      </c>
      <c r="J57" s="83" t="s">
        <v>412</v>
      </c>
      <c r="K57" s="83" t="s">
        <v>414</v>
      </c>
      <c r="L57" s="83"/>
    </row>
    <row r="58" spans="1:12" ht="15" customHeight="1" x14ac:dyDescent="0.35">
      <c r="A58" s="81" t="s">
        <v>151</v>
      </c>
      <c r="B58" s="130">
        <v>9605891</v>
      </c>
      <c r="C58" s="82" t="s">
        <v>243</v>
      </c>
      <c r="D58" s="77">
        <v>36234</v>
      </c>
      <c r="E58" s="77">
        <v>36815</v>
      </c>
      <c r="F58" s="77">
        <v>24824</v>
      </c>
      <c r="G58" s="133" t="s">
        <v>184</v>
      </c>
      <c r="H58" s="104">
        <f t="shared" si="0"/>
        <v>26</v>
      </c>
      <c r="I58" s="105">
        <f t="shared" si="1"/>
        <v>2</v>
      </c>
      <c r="J58" s="83" t="s">
        <v>150</v>
      </c>
      <c r="K58" s="83" t="s">
        <v>414</v>
      </c>
      <c r="L58" s="83"/>
    </row>
    <row r="59" spans="1:12" ht="15" customHeight="1" x14ac:dyDescent="0.35">
      <c r="A59" s="81" t="s">
        <v>151</v>
      </c>
      <c r="B59" s="130">
        <v>9615180</v>
      </c>
      <c r="C59" s="82" t="s">
        <v>244</v>
      </c>
      <c r="D59" s="77">
        <v>35864</v>
      </c>
      <c r="E59" s="77">
        <v>36815</v>
      </c>
      <c r="F59" s="77">
        <v>25408</v>
      </c>
      <c r="G59" s="133" t="s">
        <v>186</v>
      </c>
      <c r="H59" s="104">
        <f t="shared" si="0"/>
        <v>27</v>
      </c>
      <c r="I59" s="105">
        <f t="shared" si="1"/>
        <v>3</v>
      </c>
      <c r="J59" s="83" t="s">
        <v>150</v>
      </c>
      <c r="K59" s="83" t="s">
        <v>414</v>
      </c>
      <c r="L59" s="83"/>
    </row>
    <row r="60" spans="1:12" ht="15" customHeight="1" x14ac:dyDescent="0.35">
      <c r="A60" s="81" t="s">
        <v>151</v>
      </c>
      <c r="B60" s="130">
        <v>9618917</v>
      </c>
      <c r="C60" s="82" t="s">
        <v>245</v>
      </c>
      <c r="D60" s="77">
        <v>35922</v>
      </c>
      <c r="E60" s="77">
        <v>35735</v>
      </c>
      <c r="F60" s="77">
        <v>25245</v>
      </c>
      <c r="G60" s="133" t="s">
        <v>186</v>
      </c>
      <c r="H60" s="104">
        <f t="shared" si="0"/>
        <v>27</v>
      </c>
      <c r="I60" s="105">
        <f t="shared" si="1"/>
        <v>1</v>
      </c>
      <c r="J60" s="83" t="s">
        <v>413</v>
      </c>
      <c r="K60" s="83" t="s">
        <v>414</v>
      </c>
      <c r="L60" s="83"/>
    </row>
    <row r="61" spans="1:12" ht="15" customHeight="1" x14ac:dyDescent="0.35">
      <c r="A61" s="81" t="s">
        <v>151</v>
      </c>
      <c r="B61" s="130">
        <v>9622067</v>
      </c>
      <c r="C61" s="82" t="s">
        <v>246</v>
      </c>
      <c r="D61" s="77">
        <v>39181</v>
      </c>
      <c r="E61" s="77">
        <v>39181</v>
      </c>
      <c r="F61" s="77">
        <v>24943</v>
      </c>
      <c r="G61" s="133" t="s">
        <v>186</v>
      </c>
      <c r="H61" s="104">
        <f t="shared" si="0"/>
        <v>18</v>
      </c>
      <c r="I61" s="105">
        <f t="shared" si="1"/>
        <v>2</v>
      </c>
      <c r="J61" s="83" t="s">
        <v>413</v>
      </c>
      <c r="K61" s="83" t="s">
        <v>414</v>
      </c>
      <c r="L61" s="83"/>
    </row>
    <row r="62" spans="1:12" ht="15" customHeight="1" x14ac:dyDescent="0.35">
      <c r="A62" s="81" t="s">
        <v>151</v>
      </c>
      <c r="B62" s="130">
        <v>9622284</v>
      </c>
      <c r="C62" s="82" t="s">
        <v>247</v>
      </c>
      <c r="D62" s="77">
        <v>36234</v>
      </c>
      <c r="E62" s="77">
        <v>35569</v>
      </c>
      <c r="F62" s="77">
        <v>25636</v>
      </c>
      <c r="G62" s="133" t="s">
        <v>184</v>
      </c>
      <c r="H62" s="104">
        <f t="shared" si="0"/>
        <v>26</v>
      </c>
      <c r="I62" s="105">
        <f t="shared" si="1"/>
        <v>2</v>
      </c>
      <c r="J62" s="83" t="s">
        <v>412</v>
      </c>
      <c r="K62" s="83" t="s">
        <v>414</v>
      </c>
      <c r="L62" s="83"/>
    </row>
    <row r="63" spans="1:12" ht="15" customHeight="1" x14ac:dyDescent="0.35">
      <c r="A63" s="81" t="s">
        <v>151</v>
      </c>
      <c r="B63" s="130">
        <v>9626273</v>
      </c>
      <c r="C63" s="82" t="s">
        <v>248</v>
      </c>
      <c r="D63" s="77">
        <v>38474</v>
      </c>
      <c r="E63" s="77">
        <v>38474</v>
      </c>
      <c r="F63" s="77">
        <v>24486</v>
      </c>
      <c r="G63" s="133" t="s">
        <v>186</v>
      </c>
      <c r="H63" s="104">
        <f t="shared" si="0"/>
        <v>20</v>
      </c>
      <c r="I63" s="105">
        <f t="shared" si="1"/>
        <v>1</v>
      </c>
      <c r="J63" s="83" t="s">
        <v>413</v>
      </c>
      <c r="K63" s="83" t="s">
        <v>414</v>
      </c>
      <c r="L63" s="83"/>
    </row>
    <row r="64" spans="1:12" ht="15" customHeight="1" x14ac:dyDescent="0.35">
      <c r="A64" s="81" t="s">
        <v>151</v>
      </c>
      <c r="B64" s="130">
        <v>9627005</v>
      </c>
      <c r="C64" s="82" t="s">
        <v>249</v>
      </c>
      <c r="D64" s="77">
        <v>40497</v>
      </c>
      <c r="E64" s="131">
        <v>40636</v>
      </c>
      <c r="F64" s="77">
        <v>25966</v>
      </c>
      <c r="G64" s="133" t="s">
        <v>184</v>
      </c>
      <c r="H64" s="104">
        <f t="shared" si="0"/>
        <v>14</v>
      </c>
      <c r="I64" s="105">
        <f t="shared" si="1"/>
        <v>6</v>
      </c>
      <c r="J64" s="83" t="s">
        <v>189</v>
      </c>
      <c r="K64" s="83" t="s">
        <v>414</v>
      </c>
      <c r="L64" s="83"/>
    </row>
    <row r="65" spans="1:12" ht="15" customHeight="1" x14ac:dyDescent="0.35">
      <c r="A65" s="81" t="s">
        <v>151</v>
      </c>
      <c r="B65" s="130">
        <v>9805252</v>
      </c>
      <c r="C65" s="82" t="s">
        <v>250</v>
      </c>
      <c r="D65" s="77">
        <v>37524</v>
      </c>
      <c r="E65" s="77">
        <v>37438</v>
      </c>
      <c r="F65" s="77">
        <v>24743</v>
      </c>
      <c r="G65" s="133" t="s">
        <v>184</v>
      </c>
      <c r="H65" s="104">
        <f t="shared" si="0"/>
        <v>22</v>
      </c>
      <c r="I65" s="105">
        <f t="shared" si="1"/>
        <v>7</v>
      </c>
      <c r="J65" s="83" t="s">
        <v>413</v>
      </c>
      <c r="K65" s="83" t="s">
        <v>415</v>
      </c>
      <c r="L65" s="83"/>
    </row>
    <row r="66" spans="1:12" ht="15" customHeight="1" x14ac:dyDescent="0.35">
      <c r="A66" s="81" t="s">
        <v>151</v>
      </c>
      <c r="B66" s="130">
        <v>9837807</v>
      </c>
      <c r="C66" s="82" t="s">
        <v>251</v>
      </c>
      <c r="D66" s="77">
        <v>39181</v>
      </c>
      <c r="E66" s="131">
        <v>39183</v>
      </c>
      <c r="F66" s="77">
        <v>25364</v>
      </c>
      <c r="G66" s="133" t="s">
        <v>184</v>
      </c>
      <c r="H66" s="104">
        <f t="shared" si="0"/>
        <v>18</v>
      </c>
      <c r="I66" s="105">
        <f t="shared" si="1"/>
        <v>2</v>
      </c>
      <c r="J66" s="83" t="s">
        <v>149</v>
      </c>
      <c r="K66" s="83" t="s">
        <v>415</v>
      </c>
      <c r="L66" s="83"/>
    </row>
    <row r="67" spans="1:12" ht="15" customHeight="1" x14ac:dyDescent="0.35">
      <c r="A67" s="81" t="s">
        <v>151</v>
      </c>
      <c r="B67" s="130">
        <v>9884593</v>
      </c>
      <c r="C67" s="82" t="s">
        <v>252</v>
      </c>
      <c r="D67" s="77">
        <v>38474</v>
      </c>
      <c r="E67" s="77">
        <v>36892</v>
      </c>
      <c r="F67" s="77">
        <v>25086</v>
      </c>
      <c r="G67" s="133" t="s">
        <v>184</v>
      </c>
      <c r="H67" s="104">
        <f t="shared" si="0"/>
        <v>20</v>
      </c>
      <c r="I67" s="105">
        <f t="shared" si="1"/>
        <v>1</v>
      </c>
      <c r="J67" s="83" t="s">
        <v>413</v>
      </c>
      <c r="K67" s="83" t="s">
        <v>414</v>
      </c>
      <c r="L67" s="83"/>
    </row>
    <row r="68" spans="1:12" ht="15" customHeight="1" x14ac:dyDescent="0.35">
      <c r="A68" s="81" t="s">
        <v>151</v>
      </c>
      <c r="B68" s="130">
        <v>10125997</v>
      </c>
      <c r="C68" s="82" t="s">
        <v>253</v>
      </c>
      <c r="D68" s="77">
        <v>40497</v>
      </c>
      <c r="E68" s="131">
        <v>40636</v>
      </c>
      <c r="F68" s="77">
        <v>25763</v>
      </c>
      <c r="G68" s="133" t="s">
        <v>184</v>
      </c>
      <c r="H68" s="104">
        <f t="shared" si="0"/>
        <v>14</v>
      </c>
      <c r="I68" s="105">
        <f t="shared" si="1"/>
        <v>6</v>
      </c>
      <c r="J68" s="83" t="s">
        <v>189</v>
      </c>
      <c r="K68" s="83" t="s">
        <v>414</v>
      </c>
      <c r="L68" s="83"/>
    </row>
    <row r="69" spans="1:12" ht="15" customHeight="1" x14ac:dyDescent="0.35">
      <c r="A69" s="81" t="s">
        <v>151</v>
      </c>
      <c r="B69" s="130">
        <v>10128641</v>
      </c>
      <c r="C69" s="82" t="s">
        <v>254</v>
      </c>
      <c r="D69" s="77">
        <v>36444</v>
      </c>
      <c r="E69" s="77">
        <v>37545</v>
      </c>
      <c r="F69" s="77">
        <v>25811</v>
      </c>
      <c r="G69" s="133" t="s">
        <v>186</v>
      </c>
      <c r="H69" s="104">
        <f t="shared" si="0"/>
        <v>25</v>
      </c>
      <c r="I69" s="105">
        <f t="shared" si="1"/>
        <v>7</v>
      </c>
      <c r="J69" s="83" t="s">
        <v>150</v>
      </c>
      <c r="K69" s="83" t="s">
        <v>414</v>
      </c>
      <c r="L69" s="83"/>
    </row>
    <row r="70" spans="1:12" ht="15" customHeight="1" x14ac:dyDescent="0.35">
      <c r="A70" s="81" t="s">
        <v>151</v>
      </c>
      <c r="B70" s="130">
        <v>10261351</v>
      </c>
      <c r="C70" s="82" t="s">
        <v>255</v>
      </c>
      <c r="D70" s="77">
        <v>36815</v>
      </c>
      <c r="E70" s="77">
        <v>36861</v>
      </c>
      <c r="F70" s="77">
        <v>26541</v>
      </c>
      <c r="G70" s="133" t="s">
        <v>184</v>
      </c>
      <c r="H70" s="104">
        <f t="shared" si="0"/>
        <v>24</v>
      </c>
      <c r="I70" s="105">
        <f t="shared" si="1"/>
        <v>7</v>
      </c>
      <c r="J70" s="83" t="s">
        <v>413</v>
      </c>
      <c r="K70" s="83" t="s">
        <v>414</v>
      </c>
      <c r="L70" s="83"/>
    </row>
    <row r="71" spans="1:12" ht="15" customHeight="1" x14ac:dyDescent="0.35">
      <c r="A71" s="81" t="s">
        <v>151</v>
      </c>
      <c r="B71" s="130">
        <v>10373213</v>
      </c>
      <c r="C71" s="82" t="s">
        <v>256</v>
      </c>
      <c r="D71" s="77">
        <v>44956</v>
      </c>
      <c r="E71" s="77">
        <v>41925</v>
      </c>
      <c r="F71" s="77">
        <v>26137</v>
      </c>
      <c r="G71" s="133" t="s">
        <v>184</v>
      </c>
      <c r="H71" s="104">
        <f t="shared" ref="H71:H129" si="2">IF(D71&gt;0,INT(DAYS360(D71,"30/06/2025")/360),"")</f>
        <v>2</v>
      </c>
      <c r="I71" s="105">
        <f t="shared" ref="I71:I129" si="3">IF(D71&gt;0,INT((DAYS360(D71,"30/06/2025")/360-H71)*10),"")</f>
        <v>4</v>
      </c>
      <c r="J71" s="83" t="s">
        <v>149</v>
      </c>
      <c r="K71" s="83" t="s">
        <v>415</v>
      </c>
      <c r="L71" s="83"/>
    </row>
    <row r="72" spans="1:12" ht="15" customHeight="1" x14ac:dyDescent="0.35">
      <c r="A72" s="81" t="s">
        <v>151</v>
      </c>
      <c r="B72" s="130">
        <v>10765069</v>
      </c>
      <c r="C72" s="82" t="s">
        <v>257</v>
      </c>
      <c r="D72" s="77">
        <v>36815</v>
      </c>
      <c r="E72" s="77">
        <v>36815</v>
      </c>
      <c r="F72" s="77">
        <v>25978</v>
      </c>
      <c r="G72" s="133" t="s">
        <v>184</v>
      </c>
      <c r="H72" s="104">
        <f t="shared" si="2"/>
        <v>24</v>
      </c>
      <c r="I72" s="105">
        <f t="shared" si="3"/>
        <v>7</v>
      </c>
      <c r="J72" s="83" t="s">
        <v>189</v>
      </c>
      <c r="K72" s="83" t="s">
        <v>414</v>
      </c>
      <c r="L72" s="83"/>
    </row>
    <row r="73" spans="1:12" ht="15" customHeight="1" x14ac:dyDescent="0.35">
      <c r="A73" s="81" t="s">
        <v>151</v>
      </c>
      <c r="B73" s="130">
        <v>10770765</v>
      </c>
      <c r="C73" s="82" t="s">
        <v>258</v>
      </c>
      <c r="D73" s="77">
        <v>38677</v>
      </c>
      <c r="E73" s="131">
        <v>39183</v>
      </c>
      <c r="F73" s="77">
        <v>25906</v>
      </c>
      <c r="G73" s="133" t="s">
        <v>184</v>
      </c>
      <c r="H73" s="104">
        <f t="shared" si="2"/>
        <v>19</v>
      </c>
      <c r="I73" s="105">
        <f t="shared" si="3"/>
        <v>6</v>
      </c>
      <c r="J73" s="83" t="s">
        <v>189</v>
      </c>
      <c r="K73" s="83" t="s">
        <v>414</v>
      </c>
      <c r="L73" s="83"/>
    </row>
    <row r="74" spans="1:12" ht="15" customHeight="1" x14ac:dyDescent="0.35">
      <c r="A74" s="81" t="s">
        <v>151</v>
      </c>
      <c r="B74" s="130">
        <v>10772718</v>
      </c>
      <c r="C74" s="82" t="s">
        <v>259</v>
      </c>
      <c r="D74" s="77">
        <v>40829</v>
      </c>
      <c r="E74" s="77">
        <v>42110</v>
      </c>
      <c r="F74" s="77">
        <v>25806</v>
      </c>
      <c r="G74" s="133" t="s">
        <v>184</v>
      </c>
      <c r="H74" s="104">
        <f t="shared" si="2"/>
        <v>13</v>
      </c>
      <c r="I74" s="105">
        <f t="shared" si="3"/>
        <v>7</v>
      </c>
      <c r="J74" s="83" t="s">
        <v>149</v>
      </c>
      <c r="K74" s="83" t="s">
        <v>415</v>
      </c>
      <c r="L74" s="83"/>
    </row>
    <row r="75" spans="1:12" ht="15" customHeight="1" x14ac:dyDescent="0.35">
      <c r="A75" s="81" t="s">
        <v>151</v>
      </c>
      <c r="B75" s="130">
        <v>10774173</v>
      </c>
      <c r="C75" s="82" t="s">
        <v>260</v>
      </c>
      <c r="D75" s="77">
        <v>39013</v>
      </c>
      <c r="E75" s="131">
        <v>39182</v>
      </c>
      <c r="F75" s="77">
        <v>26355</v>
      </c>
      <c r="G75" s="133" t="s">
        <v>184</v>
      </c>
      <c r="H75" s="104">
        <f t="shared" si="2"/>
        <v>18</v>
      </c>
      <c r="I75" s="105">
        <f t="shared" si="3"/>
        <v>6</v>
      </c>
      <c r="J75" s="83" t="s">
        <v>189</v>
      </c>
      <c r="K75" s="83" t="s">
        <v>414</v>
      </c>
      <c r="L75" s="83"/>
    </row>
    <row r="76" spans="1:12" ht="15" customHeight="1" x14ac:dyDescent="0.35">
      <c r="A76" s="81" t="s">
        <v>151</v>
      </c>
      <c r="B76" s="130">
        <v>10775553</v>
      </c>
      <c r="C76" s="82" t="s">
        <v>261</v>
      </c>
      <c r="D76" s="77">
        <v>38089</v>
      </c>
      <c r="E76" s="131">
        <v>39182</v>
      </c>
      <c r="F76" s="77">
        <v>26027</v>
      </c>
      <c r="G76" s="133" t="s">
        <v>184</v>
      </c>
      <c r="H76" s="104">
        <f t="shared" si="2"/>
        <v>21</v>
      </c>
      <c r="I76" s="105">
        <f t="shared" si="3"/>
        <v>2</v>
      </c>
      <c r="J76" s="83" t="s">
        <v>413</v>
      </c>
      <c r="K76" s="83" t="s">
        <v>414</v>
      </c>
      <c r="L76" s="83"/>
    </row>
    <row r="77" spans="1:12" ht="15" customHeight="1" x14ac:dyDescent="0.35">
      <c r="A77" s="81" t="s">
        <v>151</v>
      </c>
      <c r="B77" s="130">
        <v>10777395</v>
      </c>
      <c r="C77" s="82" t="s">
        <v>262</v>
      </c>
      <c r="D77" s="77">
        <v>39561</v>
      </c>
      <c r="E77" s="131">
        <v>39896</v>
      </c>
      <c r="F77" s="77">
        <v>25911</v>
      </c>
      <c r="G77" s="133" t="s">
        <v>184</v>
      </c>
      <c r="H77" s="104">
        <f t="shared" si="2"/>
        <v>17</v>
      </c>
      <c r="I77" s="105">
        <f t="shared" si="3"/>
        <v>1</v>
      </c>
      <c r="J77" s="83" t="s">
        <v>413</v>
      </c>
      <c r="K77" s="83" t="s">
        <v>414</v>
      </c>
      <c r="L77" s="83"/>
    </row>
    <row r="78" spans="1:12" ht="15" customHeight="1" x14ac:dyDescent="0.35">
      <c r="A78" s="81" t="s">
        <v>151</v>
      </c>
      <c r="B78" s="130">
        <v>10814917</v>
      </c>
      <c r="C78" s="82" t="s">
        <v>263</v>
      </c>
      <c r="D78" s="77">
        <v>34008</v>
      </c>
      <c r="E78" s="77">
        <v>34008</v>
      </c>
      <c r="F78" s="77">
        <v>23189</v>
      </c>
      <c r="G78" s="133" t="s">
        <v>186</v>
      </c>
      <c r="H78" s="104">
        <f t="shared" si="2"/>
        <v>32</v>
      </c>
      <c r="I78" s="105">
        <f t="shared" si="3"/>
        <v>3</v>
      </c>
      <c r="J78" s="83" t="s">
        <v>413</v>
      </c>
      <c r="K78" s="83" t="s">
        <v>414</v>
      </c>
      <c r="L78" s="83"/>
    </row>
    <row r="79" spans="1:12" ht="15" customHeight="1" x14ac:dyDescent="0.35">
      <c r="A79" s="81" t="s">
        <v>151</v>
      </c>
      <c r="B79" s="130">
        <v>10845084</v>
      </c>
      <c r="C79" s="82" t="s">
        <v>264</v>
      </c>
      <c r="D79" s="77">
        <v>42110</v>
      </c>
      <c r="E79" s="77">
        <v>42123</v>
      </c>
      <c r="F79" s="77">
        <v>26712</v>
      </c>
      <c r="G79" s="133" t="s">
        <v>186</v>
      </c>
      <c r="H79" s="104">
        <f t="shared" si="2"/>
        <v>10</v>
      </c>
      <c r="I79" s="105">
        <f t="shared" si="3"/>
        <v>2</v>
      </c>
      <c r="J79" s="83" t="s">
        <v>413</v>
      </c>
      <c r="K79" s="83" t="s">
        <v>414</v>
      </c>
      <c r="L79" s="83"/>
    </row>
    <row r="80" spans="1:12" ht="15" customHeight="1" x14ac:dyDescent="0.35">
      <c r="A80" s="81" t="s">
        <v>151</v>
      </c>
      <c r="B80" s="130">
        <v>10845343</v>
      </c>
      <c r="C80" s="82" t="s">
        <v>265</v>
      </c>
      <c r="D80" s="77">
        <v>38474</v>
      </c>
      <c r="E80" s="77">
        <v>37500</v>
      </c>
      <c r="F80" s="77">
        <v>26015</v>
      </c>
      <c r="G80" s="133" t="s">
        <v>184</v>
      </c>
      <c r="H80" s="104">
        <f t="shared" si="2"/>
        <v>20</v>
      </c>
      <c r="I80" s="105">
        <f t="shared" si="3"/>
        <v>1</v>
      </c>
      <c r="J80" s="83" t="s">
        <v>413</v>
      </c>
      <c r="K80" s="83" t="s">
        <v>414</v>
      </c>
      <c r="L80" s="83"/>
    </row>
    <row r="81" spans="1:12" ht="15" customHeight="1" x14ac:dyDescent="0.35">
      <c r="A81" s="81" t="s">
        <v>151</v>
      </c>
      <c r="B81" s="130">
        <v>10845947</v>
      </c>
      <c r="C81" s="82" t="s">
        <v>266</v>
      </c>
      <c r="D81" s="77">
        <v>38089</v>
      </c>
      <c r="E81" s="77">
        <v>38474</v>
      </c>
      <c r="F81" s="77">
        <v>26593</v>
      </c>
      <c r="G81" s="133" t="s">
        <v>186</v>
      </c>
      <c r="H81" s="104">
        <f t="shared" si="2"/>
        <v>21</v>
      </c>
      <c r="I81" s="105">
        <f t="shared" si="3"/>
        <v>2</v>
      </c>
      <c r="J81" s="83" t="s">
        <v>189</v>
      </c>
      <c r="K81" s="83" t="s">
        <v>414</v>
      </c>
      <c r="L81" s="83"/>
    </row>
    <row r="82" spans="1:12" ht="15" customHeight="1" x14ac:dyDescent="0.35">
      <c r="A82" s="81" t="s">
        <v>151</v>
      </c>
      <c r="B82" s="130">
        <v>10956843</v>
      </c>
      <c r="C82" s="82" t="s">
        <v>267</v>
      </c>
      <c r="D82" s="77">
        <v>38677</v>
      </c>
      <c r="E82" s="131">
        <v>39183</v>
      </c>
      <c r="F82" s="77">
        <v>26294</v>
      </c>
      <c r="G82" s="133" t="s">
        <v>184</v>
      </c>
      <c r="H82" s="104">
        <f t="shared" si="2"/>
        <v>19</v>
      </c>
      <c r="I82" s="105">
        <f t="shared" si="3"/>
        <v>6</v>
      </c>
      <c r="J82" s="83" t="s">
        <v>149</v>
      </c>
      <c r="K82" s="83" t="s">
        <v>415</v>
      </c>
      <c r="L82" s="83"/>
    </row>
    <row r="83" spans="1:12" ht="15" customHeight="1" x14ac:dyDescent="0.35">
      <c r="A83" s="81" t="s">
        <v>151</v>
      </c>
      <c r="B83" s="130">
        <v>10959731</v>
      </c>
      <c r="C83" s="82" t="s">
        <v>268</v>
      </c>
      <c r="D83" s="77">
        <v>37422</v>
      </c>
      <c r="E83" s="77">
        <v>37423</v>
      </c>
      <c r="F83" s="77">
        <v>24984</v>
      </c>
      <c r="G83" s="133" t="s">
        <v>184</v>
      </c>
      <c r="H83" s="104">
        <f t="shared" si="2"/>
        <v>23</v>
      </c>
      <c r="I83" s="105">
        <f t="shared" si="3"/>
        <v>0</v>
      </c>
      <c r="J83" s="83" t="s">
        <v>413</v>
      </c>
      <c r="K83" s="83" t="s">
        <v>414</v>
      </c>
      <c r="L83" s="83"/>
    </row>
    <row r="84" spans="1:12" ht="15" customHeight="1" x14ac:dyDescent="0.35">
      <c r="A84" s="81" t="s">
        <v>151</v>
      </c>
      <c r="B84" s="132">
        <v>10962379</v>
      </c>
      <c r="C84" s="82" t="s">
        <v>269</v>
      </c>
      <c r="D84" s="77">
        <v>38280</v>
      </c>
      <c r="E84" s="77">
        <v>38280</v>
      </c>
      <c r="F84" s="77">
        <v>26841</v>
      </c>
      <c r="G84" s="133" t="s">
        <v>186</v>
      </c>
      <c r="H84" s="104">
        <f t="shared" si="2"/>
        <v>20</v>
      </c>
      <c r="I84" s="105">
        <f t="shared" si="3"/>
        <v>6</v>
      </c>
      <c r="J84" s="83" t="s">
        <v>150</v>
      </c>
      <c r="K84" s="83" t="s">
        <v>414</v>
      </c>
      <c r="L84" s="83"/>
    </row>
    <row r="85" spans="1:12" ht="15" customHeight="1" x14ac:dyDescent="0.35">
      <c r="A85" s="81" t="s">
        <v>151</v>
      </c>
      <c r="B85" s="130">
        <v>10967321</v>
      </c>
      <c r="C85" s="82" t="s">
        <v>270</v>
      </c>
      <c r="D85" s="77">
        <v>38451</v>
      </c>
      <c r="E85" s="131">
        <v>39897</v>
      </c>
      <c r="F85" s="77">
        <v>26308</v>
      </c>
      <c r="G85" s="133" t="s">
        <v>186</v>
      </c>
      <c r="H85" s="104">
        <f t="shared" si="2"/>
        <v>20</v>
      </c>
      <c r="I85" s="105">
        <f t="shared" si="3"/>
        <v>2</v>
      </c>
      <c r="J85" s="83" t="s">
        <v>412</v>
      </c>
      <c r="K85" s="83" t="s">
        <v>414</v>
      </c>
      <c r="L85" s="83"/>
    </row>
    <row r="86" spans="1:12" ht="15" customHeight="1" x14ac:dyDescent="0.35">
      <c r="A86" s="81" t="s">
        <v>151</v>
      </c>
      <c r="B86" s="130">
        <v>11084351</v>
      </c>
      <c r="C86" s="82" t="s">
        <v>271</v>
      </c>
      <c r="D86" s="77">
        <v>39917</v>
      </c>
      <c r="E86" s="77">
        <v>42110</v>
      </c>
      <c r="F86" s="77">
        <v>26268</v>
      </c>
      <c r="G86" s="133" t="s">
        <v>186</v>
      </c>
      <c r="H86" s="104">
        <f t="shared" si="2"/>
        <v>16</v>
      </c>
      <c r="I86" s="105">
        <f t="shared" si="3"/>
        <v>2</v>
      </c>
      <c r="J86" s="83" t="s">
        <v>412</v>
      </c>
      <c r="K86" s="83" t="s">
        <v>414</v>
      </c>
      <c r="L86" s="83"/>
    </row>
    <row r="87" spans="1:12" ht="15" customHeight="1" x14ac:dyDescent="0.35">
      <c r="A87" s="81" t="s">
        <v>151</v>
      </c>
      <c r="B87" s="130">
        <v>11261350</v>
      </c>
      <c r="C87" s="82" t="s">
        <v>272</v>
      </c>
      <c r="D87" s="77">
        <v>37662</v>
      </c>
      <c r="E87" s="77">
        <v>37662</v>
      </c>
      <c r="F87" s="77">
        <v>26117</v>
      </c>
      <c r="G87" s="133" t="s">
        <v>184</v>
      </c>
      <c r="H87" s="104">
        <f t="shared" si="2"/>
        <v>22</v>
      </c>
      <c r="I87" s="105">
        <f t="shared" si="3"/>
        <v>3</v>
      </c>
      <c r="J87" s="83" t="s">
        <v>150</v>
      </c>
      <c r="K87" s="83" t="s">
        <v>414</v>
      </c>
      <c r="L87" s="83"/>
    </row>
    <row r="88" spans="1:12" ht="15" customHeight="1" x14ac:dyDescent="0.35">
      <c r="A88" s="81" t="s">
        <v>151</v>
      </c>
      <c r="B88" s="130">
        <v>11263776</v>
      </c>
      <c r="C88" s="82" t="s">
        <v>273</v>
      </c>
      <c r="D88" s="77">
        <v>37178</v>
      </c>
      <c r="E88" s="77">
        <v>37178</v>
      </c>
      <c r="F88" s="77">
        <v>26544</v>
      </c>
      <c r="G88" s="133" t="s">
        <v>184</v>
      </c>
      <c r="H88" s="104">
        <f t="shared" si="2"/>
        <v>23</v>
      </c>
      <c r="I88" s="105">
        <f t="shared" si="3"/>
        <v>7</v>
      </c>
      <c r="J88" s="83" t="s">
        <v>412</v>
      </c>
      <c r="K88" s="83" t="s">
        <v>414</v>
      </c>
      <c r="L88" s="83"/>
    </row>
    <row r="89" spans="1:12" ht="15" customHeight="1" x14ac:dyDescent="0.35">
      <c r="A89" s="81" t="s">
        <v>151</v>
      </c>
      <c r="B89" s="130">
        <v>11266363</v>
      </c>
      <c r="C89" s="82" t="s">
        <v>274</v>
      </c>
      <c r="D89" s="77">
        <v>36814</v>
      </c>
      <c r="E89" s="77">
        <v>37545</v>
      </c>
      <c r="F89" s="77">
        <v>27137</v>
      </c>
      <c r="G89" s="133" t="s">
        <v>184</v>
      </c>
      <c r="H89" s="104">
        <f t="shared" si="2"/>
        <v>24</v>
      </c>
      <c r="I89" s="105">
        <f t="shared" si="3"/>
        <v>7</v>
      </c>
      <c r="J89" s="83" t="s">
        <v>413</v>
      </c>
      <c r="K89" s="83" t="s">
        <v>414</v>
      </c>
      <c r="L89" s="83"/>
    </row>
    <row r="90" spans="1:12" ht="15" customHeight="1" x14ac:dyDescent="0.35">
      <c r="A90" s="81" t="s">
        <v>151</v>
      </c>
      <c r="B90" s="130">
        <v>11425043</v>
      </c>
      <c r="C90" s="82" t="s">
        <v>275</v>
      </c>
      <c r="D90" s="77">
        <v>37354</v>
      </c>
      <c r="E90" s="131">
        <v>39723</v>
      </c>
      <c r="F90" s="77">
        <v>26174</v>
      </c>
      <c r="G90" s="133" t="s">
        <v>186</v>
      </c>
      <c r="H90" s="104">
        <f t="shared" si="2"/>
        <v>23</v>
      </c>
      <c r="I90" s="105">
        <f t="shared" si="3"/>
        <v>2</v>
      </c>
      <c r="J90" s="83" t="s">
        <v>412</v>
      </c>
      <c r="K90" s="83" t="s">
        <v>414</v>
      </c>
      <c r="L90" s="83"/>
    </row>
    <row r="91" spans="1:12" ht="15" customHeight="1" x14ac:dyDescent="0.35">
      <c r="A91" s="81" t="s">
        <v>151</v>
      </c>
      <c r="B91" s="130">
        <v>11426679</v>
      </c>
      <c r="C91" s="82" t="s">
        <v>276</v>
      </c>
      <c r="D91" s="77">
        <v>41925</v>
      </c>
      <c r="E91" s="77">
        <v>42110</v>
      </c>
      <c r="F91" s="77">
        <v>26771</v>
      </c>
      <c r="G91" s="133" t="s">
        <v>186</v>
      </c>
      <c r="H91" s="104">
        <f t="shared" si="2"/>
        <v>10</v>
      </c>
      <c r="I91" s="105">
        <f t="shared" si="3"/>
        <v>7</v>
      </c>
      <c r="J91" s="83" t="s">
        <v>412</v>
      </c>
      <c r="K91" s="83" t="s">
        <v>414</v>
      </c>
      <c r="L91" s="83"/>
    </row>
    <row r="92" spans="1:12" ht="15" customHeight="1" x14ac:dyDescent="0.35">
      <c r="A92" s="81" t="s">
        <v>151</v>
      </c>
      <c r="B92" s="130">
        <v>11431678</v>
      </c>
      <c r="C92" s="82" t="s">
        <v>277</v>
      </c>
      <c r="D92" s="77">
        <v>38677</v>
      </c>
      <c r="E92" s="77">
        <v>38677</v>
      </c>
      <c r="F92" s="77">
        <v>26793</v>
      </c>
      <c r="G92" s="133" t="s">
        <v>186</v>
      </c>
      <c r="H92" s="104">
        <f t="shared" si="2"/>
        <v>19</v>
      </c>
      <c r="I92" s="105">
        <f t="shared" si="3"/>
        <v>6</v>
      </c>
      <c r="J92" s="83" t="s">
        <v>150</v>
      </c>
      <c r="K92" s="83" t="s">
        <v>414</v>
      </c>
      <c r="L92" s="83"/>
    </row>
    <row r="93" spans="1:12" ht="15" customHeight="1" x14ac:dyDescent="0.35">
      <c r="A93" s="81" t="s">
        <v>151</v>
      </c>
      <c r="B93" s="130">
        <v>11434029</v>
      </c>
      <c r="C93" s="82" t="s">
        <v>278</v>
      </c>
      <c r="D93" s="77">
        <v>37902</v>
      </c>
      <c r="E93" s="77">
        <v>38474</v>
      </c>
      <c r="F93" s="77">
        <v>27248</v>
      </c>
      <c r="G93" s="133" t="s">
        <v>186</v>
      </c>
      <c r="H93" s="104">
        <f t="shared" si="2"/>
        <v>21</v>
      </c>
      <c r="I93" s="105">
        <f t="shared" si="3"/>
        <v>7</v>
      </c>
      <c r="J93" s="83" t="s">
        <v>412</v>
      </c>
      <c r="K93" s="83" t="s">
        <v>414</v>
      </c>
      <c r="L93" s="83"/>
    </row>
    <row r="94" spans="1:12" ht="15" customHeight="1" x14ac:dyDescent="0.35">
      <c r="A94" s="81" t="s">
        <v>151</v>
      </c>
      <c r="B94" s="130">
        <v>11704187</v>
      </c>
      <c r="C94" s="82" t="s">
        <v>279</v>
      </c>
      <c r="D94" s="77">
        <v>39818</v>
      </c>
      <c r="E94" s="131">
        <v>40636</v>
      </c>
      <c r="F94" s="77">
        <v>26912</v>
      </c>
      <c r="G94" s="133" t="s">
        <v>186</v>
      </c>
      <c r="H94" s="104">
        <f t="shared" si="2"/>
        <v>16</v>
      </c>
      <c r="I94" s="105">
        <f t="shared" si="3"/>
        <v>4</v>
      </c>
      <c r="J94" s="83" t="s">
        <v>149</v>
      </c>
      <c r="K94" s="83" t="s">
        <v>415</v>
      </c>
      <c r="L94" s="83"/>
    </row>
    <row r="95" spans="1:12" ht="15" customHeight="1" x14ac:dyDescent="0.35">
      <c r="A95" s="81" t="s">
        <v>151</v>
      </c>
      <c r="B95" s="130">
        <v>11714251</v>
      </c>
      <c r="C95" s="82" t="s">
        <v>280</v>
      </c>
      <c r="D95" s="77">
        <v>36805</v>
      </c>
      <c r="E95" s="77">
        <v>37589</v>
      </c>
      <c r="F95" s="77">
        <v>27131</v>
      </c>
      <c r="G95" s="133" t="s">
        <v>186</v>
      </c>
      <c r="H95" s="104">
        <f t="shared" si="2"/>
        <v>24</v>
      </c>
      <c r="I95" s="105">
        <f t="shared" si="3"/>
        <v>7</v>
      </c>
      <c r="J95" s="83" t="s">
        <v>412</v>
      </c>
      <c r="K95" s="83" t="s">
        <v>414</v>
      </c>
      <c r="L95" s="83"/>
    </row>
    <row r="96" spans="1:12" ht="15" customHeight="1" x14ac:dyDescent="0.35">
      <c r="A96" s="81" t="s">
        <v>151</v>
      </c>
      <c r="B96" s="130">
        <v>11785018</v>
      </c>
      <c r="C96" s="82" t="s">
        <v>281</v>
      </c>
      <c r="D96" s="77">
        <v>38089</v>
      </c>
      <c r="E96" s="77">
        <v>42110</v>
      </c>
      <c r="F96" s="77">
        <v>26867</v>
      </c>
      <c r="G96" s="133" t="s">
        <v>186</v>
      </c>
      <c r="H96" s="104">
        <f t="shared" si="2"/>
        <v>21</v>
      </c>
      <c r="I96" s="105">
        <f t="shared" si="3"/>
        <v>2</v>
      </c>
      <c r="J96" s="83" t="s">
        <v>149</v>
      </c>
      <c r="K96" s="83" t="s">
        <v>415</v>
      </c>
      <c r="L96" s="83"/>
    </row>
    <row r="97" spans="1:12" ht="15" customHeight="1" x14ac:dyDescent="0.35">
      <c r="A97" s="81" t="s">
        <v>151</v>
      </c>
      <c r="B97" s="130">
        <v>11790469</v>
      </c>
      <c r="C97" s="82" t="s">
        <v>282</v>
      </c>
      <c r="D97" s="77">
        <v>37902</v>
      </c>
      <c r="E97" s="77">
        <v>38677</v>
      </c>
      <c r="F97" s="77">
        <v>27347</v>
      </c>
      <c r="G97" s="133" t="s">
        <v>186</v>
      </c>
      <c r="H97" s="104">
        <f t="shared" si="2"/>
        <v>21</v>
      </c>
      <c r="I97" s="105">
        <f t="shared" si="3"/>
        <v>7</v>
      </c>
      <c r="J97" s="83" t="s">
        <v>413</v>
      </c>
      <c r="K97" s="83" t="s">
        <v>414</v>
      </c>
      <c r="L97" s="83"/>
    </row>
    <row r="98" spans="1:12" ht="15" customHeight="1" x14ac:dyDescent="0.35">
      <c r="A98" s="81" t="s">
        <v>151</v>
      </c>
      <c r="B98" s="130">
        <v>11880085</v>
      </c>
      <c r="C98" s="82" t="s">
        <v>283</v>
      </c>
      <c r="D98" s="77">
        <v>37545</v>
      </c>
      <c r="E98" s="77">
        <v>37545</v>
      </c>
      <c r="F98" s="77">
        <v>27137</v>
      </c>
      <c r="G98" s="133" t="s">
        <v>184</v>
      </c>
      <c r="H98" s="104">
        <f t="shared" si="2"/>
        <v>22</v>
      </c>
      <c r="I98" s="105">
        <f t="shared" si="3"/>
        <v>7</v>
      </c>
      <c r="J98" s="83" t="s">
        <v>413</v>
      </c>
      <c r="K98" s="83" t="s">
        <v>414</v>
      </c>
      <c r="L98" s="83"/>
    </row>
    <row r="99" spans="1:12" ht="15" customHeight="1" x14ac:dyDescent="0.35">
      <c r="A99" s="81" t="s">
        <v>151</v>
      </c>
      <c r="B99" s="130">
        <v>12022397</v>
      </c>
      <c r="C99" s="82" t="s">
        <v>284</v>
      </c>
      <c r="D99" s="77">
        <v>38474</v>
      </c>
      <c r="E99" s="77">
        <v>38474</v>
      </c>
      <c r="F99" s="77">
        <v>26771</v>
      </c>
      <c r="G99" s="133" t="s">
        <v>186</v>
      </c>
      <c r="H99" s="104">
        <f t="shared" si="2"/>
        <v>20</v>
      </c>
      <c r="I99" s="105">
        <f t="shared" si="3"/>
        <v>1</v>
      </c>
      <c r="J99" s="83" t="s">
        <v>412</v>
      </c>
      <c r="K99" s="83" t="s">
        <v>414</v>
      </c>
      <c r="L99" s="83"/>
    </row>
    <row r="100" spans="1:12" ht="15" customHeight="1" x14ac:dyDescent="0.35">
      <c r="A100" s="81" t="s">
        <v>151</v>
      </c>
      <c r="B100" s="130">
        <v>12048890</v>
      </c>
      <c r="C100" s="82" t="s">
        <v>285</v>
      </c>
      <c r="D100" s="77">
        <v>39561</v>
      </c>
      <c r="E100" s="131">
        <v>40634</v>
      </c>
      <c r="F100" s="77">
        <v>27183</v>
      </c>
      <c r="G100" s="133" t="s">
        <v>186</v>
      </c>
      <c r="H100" s="104">
        <f t="shared" si="2"/>
        <v>17</v>
      </c>
      <c r="I100" s="105">
        <f t="shared" si="3"/>
        <v>1</v>
      </c>
      <c r="J100" s="83" t="s">
        <v>189</v>
      </c>
      <c r="K100" s="83" t="s">
        <v>414</v>
      </c>
      <c r="L100" s="83"/>
    </row>
    <row r="101" spans="1:12" ht="15" customHeight="1" x14ac:dyDescent="0.35">
      <c r="A101" s="81" t="s">
        <v>151</v>
      </c>
      <c r="B101" s="130">
        <v>12091585</v>
      </c>
      <c r="C101" s="82" t="s">
        <v>286</v>
      </c>
      <c r="D101" s="77">
        <v>36814</v>
      </c>
      <c r="E101" s="77">
        <v>37545</v>
      </c>
      <c r="F101" s="77">
        <v>27290</v>
      </c>
      <c r="G101" s="133" t="s">
        <v>186</v>
      </c>
      <c r="H101" s="104">
        <f t="shared" si="2"/>
        <v>24</v>
      </c>
      <c r="I101" s="105">
        <f t="shared" si="3"/>
        <v>7</v>
      </c>
      <c r="J101" s="83" t="s">
        <v>412</v>
      </c>
      <c r="K101" s="83" t="s">
        <v>414</v>
      </c>
      <c r="L101" s="83"/>
    </row>
    <row r="102" spans="1:12" ht="15" customHeight="1" x14ac:dyDescent="0.35">
      <c r="A102" s="81" t="s">
        <v>151</v>
      </c>
      <c r="B102" s="130">
        <v>12201728</v>
      </c>
      <c r="C102" s="82" t="s">
        <v>287</v>
      </c>
      <c r="D102" s="77">
        <v>36815</v>
      </c>
      <c r="E102" s="77">
        <v>36996</v>
      </c>
      <c r="F102" s="77">
        <v>27500</v>
      </c>
      <c r="G102" s="133" t="s">
        <v>186</v>
      </c>
      <c r="H102" s="104">
        <f t="shared" si="2"/>
        <v>24</v>
      </c>
      <c r="I102" s="105">
        <f t="shared" si="3"/>
        <v>7</v>
      </c>
      <c r="J102" s="83" t="s">
        <v>413</v>
      </c>
      <c r="K102" s="83" t="s">
        <v>414</v>
      </c>
      <c r="L102" s="83"/>
    </row>
    <row r="103" spans="1:12" ht="15" customHeight="1" x14ac:dyDescent="0.35">
      <c r="A103" s="81" t="s">
        <v>151</v>
      </c>
      <c r="B103" s="130">
        <v>12246116</v>
      </c>
      <c r="C103" s="82" t="s">
        <v>288</v>
      </c>
      <c r="D103" s="77">
        <v>42110</v>
      </c>
      <c r="E103" s="77">
        <v>42123</v>
      </c>
      <c r="F103" s="77">
        <v>27154</v>
      </c>
      <c r="G103" s="133" t="s">
        <v>186</v>
      </c>
      <c r="H103" s="104">
        <f t="shared" si="2"/>
        <v>10</v>
      </c>
      <c r="I103" s="105">
        <f t="shared" si="3"/>
        <v>2</v>
      </c>
      <c r="J103" s="83" t="s">
        <v>189</v>
      </c>
      <c r="K103" s="83" t="s">
        <v>414</v>
      </c>
      <c r="L103" s="83"/>
    </row>
    <row r="104" spans="1:12" ht="15" customHeight="1" x14ac:dyDescent="0.35">
      <c r="A104" s="81" t="s">
        <v>151</v>
      </c>
      <c r="B104" s="130">
        <v>12247816</v>
      </c>
      <c r="C104" s="82" t="s">
        <v>289</v>
      </c>
      <c r="D104" s="77">
        <v>39181</v>
      </c>
      <c r="E104" s="77">
        <v>39181</v>
      </c>
      <c r="F104" s="77">
        <v>27684</v>
      </c>
      <c r="G104" s="133" t="s">
        <v>184</v>
      </c>
      <c r="H104" s="104">
        <f t="shared" si="2"/>
        <v>18</v>
      </c>
      <c r="I104" s="105">
        <f t="shared" si="3"/>
        <v>2</v>
      </c>
      <c r="J104" s="83" t="s">
        <v>189</v>
      </c>
      <c r="K104" s="83" t="s">
        <v>414</v>
      </c>
      <c r="L104" s="83"/>
    </row>
    <row r="105" spans="1:12" ht="15" customHeight="1" x14ac:dyDescent="0.35">
      <c r="A105" s="81" t="s">
        <v>151</v>
      </c>
      <c r="B105" s="130">
        <v>12247912</v>
      </c>
      <c r="C105" s="82" t="s">
        <v>290</v>
      </c>
      <c r="D105" s="77">
        <v>37419</v>
      </c>
      <c r="E105" s="77">
        <v>37257</v>
      </c>
      <c r="F105" s="77">
        <v>27589</v>
      </c>
      <c r="G105" s="133" t="s">
        <v>186</v>
      </c>
      <c r="H105" s="104">
        <f t="shared" si="2"/>
        <v>23</v>
      </c>
      <c r="I105" s="105">
        <f t="shared" si="3"/>
        <v>0</v>
      </c>
      <c r="J105" s="83" t="s">
        <v>413</v>
      </c>
      <c r="K105" s="83" t="s">
        <v>414</v>
      </c>
      <c r="L105" s="83"/>
    </row>
    <row r="106" spans="1:12" ht="15" customHeight="1" x14ac:dyDescent="0.35">
      <c r="A106" s="81" t="s">
        <v>151</v>
      </c>
      <c r="B106" s="130">
        <v>12248273</v>
      </c>
      <c r="C106" s="82" t="s">
        <v>291</v>
      </c>
      <c r="D106" s="77">
        <v>36996</v>
      </c>
      <c r="E106" s="77">
        <v>36996</v>
      </c>
      <c r="F106" s="77">
        <v>27143</v>
      </c>
      <c r="G106" s="133" t="s">
        <v>186</v>
      </c>
      <c r="H106" s="104">
        <f t="shared" si="2"/>
        <v>24</v>
      </c>
      <c r="I106" s="105">
        <f t="shared" si="3"/>
        <v>2</v>
      </c>
      <c r="J106" s="83" t="s">
        <v>413</v>
      </c>
      <c r="K106" s="83" t="s">
        <v>414</v>
      </c>
      <c r="L106" s="83"/>
    </row>
    <row r="107" spans="1:12" ht="15" customHeight="1" x14ac:dyDescent="0.35">
      <c r="A107" s="81" t="s">
        <v>151</v>
      </c>
      <c r="B107" s="130">
        <v>12250128</v>
      </c>
      <c r="C107" s="82" t="s">
        <v>292</v>
      </c>
      <c r="D107" s="77">
        <v>43083</v>
      </c>
      <c r="E107" s="77">
        <v>45299</v>
      </c>
      <c r="F107" s="77">
        <v>27683</v>
      </c>
      <c r="G107" s="133" t="s">
        <v>184</v>
      </c>
      <c r="H107" s="104">
        <f t="shared" si="2"/>
        <v>7</v>
      </c>
      <c r="I107" s="105">
        <f t="shared" si="3"/>
        <v>5</v>
      </c>
      <c r="J107" s="83" t="s">
        <v>149</v>
      </c>
      <c r="K107" s="83" t="s">
        <v>415</v>
      </c>
      <c r="L107" s="83"/>
    </row>
    <row r="108" spans="1:12" ht="15" customHeight="1" x14ac:dyDescent="0.35">
      <c r="A108" s="81" t="s">
        <v>151</v>
      </c>
      <c r="B108" s="130">
        <v>12335733</v>
      </c>
      <c r="C108" s="82" t="s">
        <v>293</v>
      </c>
      <c r="D108" s="77">
        <v>38488</v>
      </c>
      <c r="E108" s="77">
        <v>38488</v>
      </c>
      <c r="F108" s="77">
        <v>26665</v>
      </c>
      <c r="G108" s="133" t="s">
        <v>186</v>
      </c>
      <c r="H108" s="104">
        <f t="shared" si="2"/>
        <v>20</v>
      </c>
      <c r="I108" s="105">
        <f t="shared" si="3"/>
        <v>1</v>
      </c>
      <c r="J108" s="83" t="s">
        <v>413</v>
      </c>
      <c r="K108" s="83" t="s">
        <v>414</v>
      </c>
      <c r="L108" s="83"/>
    </row>
    <row r="109" spans="1:12" ht="15" customHeight="1" x14ac:dyDescent="0.35">
      <c r="A109" s="81" t="s">
        <v>151</v>
      </c>
      <c r="B109" s="130">
        <v>12402634</v>
      </c>
      <c r="C109" s="82" t="s">
        <v>294</v>
      </c>
      <c r="D109" s="77">
        <v>44956</v>
      </c>
      <c r="E109" s="77">
        <v>40635</v>
      </c>
      <c r="F109" s="77">
        <v>28164</v>
      </c>
      <c r="G109" s="133" t="s">
        <v>186</v>
      </c>
      <c r="H109" s="104">
        <f t="shared" si="2"/>
        <v>2</v>
      </c>
      <c r="I109" s="105">
        <f t="shared" si="3"/>
        <v>4</v>
      </c>
      <c r="J109" s="83" t="s">
        <v>412</v>
      </c>
      <c r="K109" s="83" t="s">
        <v>414</v>
      </c>
      <c r="L109" s="83"/>
    </row>
    <row r="110" spans="1:12" ht="15" customHeight="1" x14ac:dyDescent="0.35">
      <c r="A110" s="81" t="s">
        <v>151</v>
      </c>
      <c r="B110" s="130">
        <v>12432750</v>
      </c>
      <c r="C110" s="82" t="s">
        <v>295</v>
      </c>
      <c r="D110" s="77">
        <v>39181</v>
      </c>
      <c r="E110" s="131">
        <v>39182</v>
      </c>
      <c r="F110" s="77">
        <v>27283</v>
      </c>
      <c r="G110" s="133" t="s">
        <v>186</v>
      </c>
      <c r="H110" s="104">
        <f t="shared" si="2"/>
        <v>18</v>
      </c>
      <c r="I110" s="105">
        <f t="shared" si="3"/>
        <v>2</v>
      </c>
      <c r="J110" s="83" t="s">
        <v>413</v>
      </c>
      <c r="K110" s="83" t="s">
        <v>414</v>
      </c>
      <c r="L110" s="83"/>
    </row>
    <row r="111" spans="1:12" ht="15" customHeight="1" x14ac:dyDescent="0.35">
      <c r="A111" s="81" t="s">
        <v>151</v>
      </c>
      <c r="B111" s="130">
        <v>12433022</v>
      </c>
      <c r="C111" s="82" t="s">
        <v>296</v>
      </c>
      <c r="D111" s="77">
        <v>38280</v>
      </c>
      <c r="E111" s="77">
        <v>38474</v>
      </c>
      <c r="F111" s="77">
        <v>27788</v>
      </c>
      <c r="G111" s="133" t="s">
        <v>184</v>
      </c>
      <c r="H111" s="104">
        <f t="shared" si="2"/>
        <v>20</v>
      </c>
      <c r="I111" s="105">
        <f t="shared" si="3"/>
        <v>6</v>
      </c>
      <c r="J111" s="83" t="s">
        <v>412</v>
      </c>
      <c r="K111" s="83" t="s">
        <v>414</v>
      </c>
      <c r="L111" s="83"/>
    </row>
    <row r="112" spans="1:12" ht="15" customHeight="1" x14ac:dyDescent="0.35">
      <c r="A112" s="81" t="s">
        <v>151</v>
      </c>
      <c r="B112" s="130">
        <v>12434356</v>
      </c>
      <c r="C112" s="82" t="s">
        <v>297</v>
      </c>
      <c r="D112" s="77">
        <v>38280</v>
      </c>
      <c r="E112" s="131">
        <v>39182</v>
      </c>
      <c r="F112" s="77">
        <v>26979</v>
      </c>
      <c r="G112" s="133" t="s">
        <v>186</v>
      </c>
      <c r="H112" s="104">
        <f t="shared" si="2"/>
        <v>20</v>
      </c>
      <c r="I112" s="105">
        <f t="shared" si="3"/>
        <v>6</v>
      </c>
      <c r="J112" s="83" t="s">
        <v>150</v>
      </c>
      <c r="K112" s="83" t="s">
        <v>414</v>
      </c>
      <c r="L112" s="83"/>
    </row>
    <row r="113" spans="1:12" ht="15" customHeight="1" x14ac:dyDescent="0.35">
      <c r="A113" s="81" t="s">
        <v>151</v>
      </c>
      <c r="B113" s="130">
        <v>12534639</v>
      </c>
      <c r="C113" s="82" t="s">
        <v>298</v>
      </c>
      <c r="D113" s="77">
        <v>36815</v>
      </c>
      <c r="E113" s="77">
        <v>36815</v>
      </c>
      <c r="F113" s="77">
        <v>28028</v>
      </c>
      <c r="G113" s="133" t="s">
        <v>184</v>
      </c>
      <c r="H113" s="104">
        <f t="shared" si="2"/>
        <v>24</v>
      </c>
      <c r="I113" s="105">
        <f t="shared" si="3"/>
        <v>7</v>
      </c>
      <c r="J113" s="83" t="s">
        <v>413</v>
      </c>
      <c r="K113" s="83" t="s">
        <v>414</v>
      </c>
      <c r="L113" s="83"/>
    </row>
    <row r="114" spans="1:12" ht="15" customHeight="1" x14ac:dyDescent="0.35">
      <c r="A114" s="81" t="s">
        <v>151</v>
      </c>
      <c r="B114" s="130">
        <v>12702375</v>
      </c>
      <c r="C114" s="82" t="s">
        <v>299</v>
      </c>
      <c r="D114" s="77">
        <v>42110</v>
      </c>
      <c r="E114" s="77">
        <v>42110</v>
      </c>
      <c r="F114" s="77">
        <v>27347</v>
      </c>
      <c r="G114" s="133" t="s">
        <v>186</v>
      </c>
      <c r="H114" s="104">
        <f t="shared" si="2"/>
        <v>10</v>
      </c>
      <c r="I114" s="105">
        <f t="shared" si="3"/>
        <v>2</v>
      </c>
      <c r="J114" s="83" t="s">
        <v>189</v>
      </c>
      <c r="K114" s="83" t="s">
        <v>414</v>
      </c>
      <c r="L114" s="83"/>
    </row>
    <row r="115" spans="1:12" ht="15" customHeight="1" x14ac:dyDescent="0.35">
      <c r="A115" s="81" t="s">
        <v>151</v>
      </c>
      <c r="B115" s="130">
        <v>12703221</v>
      </c>
      <c r="C115" s="82" t="s">
        <v>300</v>
      </c>
      <c r="D115" s="77">
        <v>39370</v>
      </c>
      <c r="E115" s="131">
        <v>39896</v>
      </c>
      <c r="F115" s="77">
        <v>28256</v>
      </c>
      <c r="G115" s="133" t="s">
        <v>186</v>
      </c>
      <c r="H115" s="104">
        <f t="shared" si="2"/>
        <v>17</v>
      </c>
      <c r="I115" s="105">
        <f t="shared" si="3"/>
        <v>7</v>
      </c>
      <c r="J115" s="83" t="s">
        <v>413</v>
      </c>
      <c r="K115" s="83" t="s">
        <v>415</v>
      </c>
      <c r="L115" s="83"/>
    </row>
    <row r="116" spans="1:12" ht="15" customHeight="1" x14ac:dyDescent="0.35">
      <c r="A116" s="81" t="s">
        <v>151</v>
      </c>
      <c r="B116" s="130">
        <v>12704386</v>
      </c>
      <c r="C116" s="82" t="s">
        <v>301</v>
      </c>
      <c r="D116" s="77">
        <v>42110</v>
      </c>
      <c r="E116" s="77">
        <v>42110</v>
      </c>
      <c r="F116" s="77">
        <v>28034</v>
      </c>
      <c r="G116" s="133" t="s">
        <v>186</v>
      </c>
      <c r="H116" s="104">
        <f t="shared" si="2"/>
        <v>10</v>
      </c>
      <c r="I116" s="105">
        <f t="shared" si="3"/>
        <v>2</v>
      </c>
      <c r="J116" s="83" t="s">
        <v>413</v>
      </c>
      <c r="K116" s="83" t="s">
        <v>414</v>
      </c>
      <c r="L116" s="83"/>
    </row>
    <row r="117" spans="1:12" ht="15" customHeight="1" x14ac:dyDescent="0.35">
      <c r="A117" s="81" t="s">
        <v>151</v>
      </c>
      <c r="B117" s="130">
        <v>12705028</v>
      </c>
      <c r="C117" s="82" t="s">
        <v>302</v>
      </c>
      <c r="D117" s="77">
        <v>42110</v>
      </c>
      <c r="E117" s="77">
        <v>42110</v>
      </c>
      <c r="F117" s="77">
        <v>28134</v>
      </c>
      <c r="G117" s="133" t="s">
        <v>186</v>
      </c>
      <c r="H117" s="104">
        <f t="shared" si="2"/>
        <v>10</v>
      </c>
      <c r="I117" s="105">
        <f t="shared" si="3"/>
        <v>2</v>
      </c>
      <c r="J117" s="83" t="s">
        <v>149</v>
      </c>
      <c r="K117" s="83" t="s">
        <v>415</v>
      </c>
      <c r="L117" s="83"/>
    </row>
    <row r="118" spans="1:12" ht="15" customHeight="1" x14ac:dyDescent="0.35">
      <c r="A118" s="81" t="s">
        <v>151</v>
      </c>
      <c r="B118" s="130">
        <v>12705519</v>
      </c>
      <c r="C118" s="82" t="s">
        <v>303</v>
      </c>
      <c r="D118" s="77">
        <v>39370</v>
      </c>
      <c r="E118" s="131">
        <v>39897</v>
      </c>
      <c r="F118" s="77">
        <v>27811</v>
      </c>
      <c r="G118" s="133" t="s">
        <v>186</v>
      </c>
      <c r="H118" s="104">
        <f t="shared" si="2"/>
        <v>17</v>
      </c>
      <c r="I118" s="105">
        <f t="shared" si="3"/>
        <v>7</v>
      </c>
      <c r="J118" s="83" t="s">
        <v>149</v>
      </c>
      <c r="K118" s="83" t="s">
        <v>415</v>
      </c>
      <c r="L118" s="83"/>
    </row>
    <row r="119" spans="1:12" ht="15" customHeight="1" x14ac:dyDescent="0.35">
      <c r="A119" s="81" t="s">
        <v>151</v>
      </c>
      <c r="B119" s="130">
        <v>12768488</v>
      </c>
      <c r="C119" s="82" t="s">
        <v>304</v>
      </c>
      <c r="D119" s="77">
        <v>39561</v>
      </c>
      <c r="E119" s="131">
        <v>39895</v>
      </c>
      <c r="F119" s="77">
        <v>27928</v>
      </c>
      <c r="G119" s="133" t="s">
        <v>186</v>
      </c>
      <c r="H119" s="104">
        <f t="shared" si="2"/>
        <v>17</v>
      </c>
      <c r="I119" s="105">
        <f t="shared" si="3"/>
        <v>1</v>
      </c>
      <c r="J119" s="83" t="s">
        <v>150</v>
      </c>
      <c r="K119" s="83" t="s">
        <v>414</v>
      </c>
      <c r="L119" s="83"/>
    </row>
    <row r="120" spans="1:12" ht="15" customHeight="1" x14ac:dyDescent="0.35">
      <c r="A120" s="81" t="s">
        <v>151</v>
      </c>
      <c r="B120" s="130">
        <v>12848006</v>
      </c>
      <c r="C120" s="82" t="s">
        <v>305</v>
      </c>
      <c r="D120" s="77">
        <v>38280</v>
      </c>
      <c r="E120" s="131">
        <v>39895</v>
      </c>
      <c r="F120" s="77">
        <v>28201</v>
      </c>
      <c r="G120" s="133" t="s">
        <v>184</v>
      </c>
      <c r="H120" s="104">
        <f t="shared" si="2"/>
        <v>20</v>
      </c>
      <c r="I120" s="105">
        <f t="shared" si="3"/>
        <v>6</v>
      </c>
      <c r="J120" s="83" t="s">
        <v>412</v>
      </c>
      <c r="K120" s="83" t="s">
        <v>414</v>
      </c>
      <c r="L120" s="83"/>
    </row>
    <row r="121" spans="1:12" ht="15" customHeight="1" x14ac:dyDescent="0.35">
      <c r="A121" s="81" t="s">
        <v>151</v>
      </c>
      <c r="B121" s="130">
        <v>12848407</v>
      </c>
      <c r="C121" s="82" t="s">
        <v>306</v>
      </c>
      <c r="D121" s="77">
        <v>37662</v>
      </c>
      <c r="E121" s="131">
        <v>39358</v>
      </c>
      <c r="F121" s="77">
        <v>27470</v>
      </c>
      <c r="G121" s="133" t="s">
        <v>186</v>
      </c>
      <c r="H121" s="104">
        <f t="shared" si="2"/>
        <v>22</v>
      </c>
      <c r="I121" s="105">
        <f t="shared" si="3"/>
        <v>3</v>
      </c>
      <c r="J121" s="83" t="s">
        <v>189</v>
      </c>
      <c r="K121" s="83" t="s">
        <v>414</v>
      </c>
      <c r="L121" s="83"/>
    </row>
    <row r="122" spans="1:12" ht="15" customHeight="1" x14ac:dyDescent="0.35">
      <c r="A122" s="81" t="s">
        <v>151</v>
      </c>
      <c r="B122" s="130">
        <v>12848937</v>
      </c>
      <c r="C122" s="82" t="s">
        <v>307</v>
      </c>
      <c r="D122" s="77">
        <v>36815</v>
      </c>
      <c r="E122" s="77">
        <v>36815</v>
      </c>
      <c r="F122" s="77">
        <v>27807</v>
      </c>
      <c r="G122" s="133" t="s">
        <v>184</v>
      </c>
      <c r="H122" s="104">
        <f t="shared" si="2"/>
        <v>24</v>
      </c>
      <c r="I122" s="105">
        <f t="shared" si="3"/>
        <v>7</v>
      </c>
      <c r="J122" s="83" t="s">
        <v>413</v>
      </c>
      <c r="K122" s="83" t="s">
        <v>414</v>
      </c>
      <c r="L122" s="83"/>
    </row>
    <row r="123" spans="1:12" ht="15" customHeight="1" x14ac:dyDescent="0.35">
      <c r="A123" s="81" t="s">
        <v>151</v>
      </c>
      <c r="B123" s="130">
        <v>12849307</v>
      </c>
      <c r="C123" s="82" t="s">
        <v>308</v>
      </c>
      <c r="D123" s="77">
        <v>38281</v>
      </c>
      <c r="E123" s="131">
        <v>39723</v>
      </c>
      <c r="F123" s="77">
        <v>27910</v>
      </c>
      <c r="G123" s="133" t="s">
        <v>184</v>
      </c>
      <c r="H123" s="104">
        <f t="shared" si="2"/>
        <v>20</v>
      </c>
      <c r="I123" s="105">
        <f t="shared" si="3"/>
        <v>6</v>
      </c>
      <c r="J123" s="83" t="s">
        <v>412</v>
      </c>
      <c r="K123" s="83" t="s">
        <v>414</v>
      </c>
      <c r="L123" s="83"/>
    </row>
    <row r="124" spans="1:12" ht="15" customHeight="1" x14ac:dyDescent="0.35">
      <c r="A124" s="81" t="s">
        <v>151</v>
      </c>
      <c r="B124" s="130">
        <v>12935928</v>
      </c>
      <c r="C124" s="82" t="s">
        <v>309</v>
      </c>
      <c r="D124" s="77">
        <v>38089</v>
      </c>
      <c r="E124" s="131">
        <v>39723</v>
      </c>
      <c r="F124" s="77">
        <v>28615</v>
      </c>
      <c r="G124" s="133" t="s">
        <v>184</v>
      </c>
      <c r="H124" s="104">
        <f t="shared" si="2"/>
        <v>21</v>
      </c>
      <c r="I124" s="105">
        <f t="shared" si="3"/>
        <v>2</v>
      </c>
      <c r="J124" s="83" t="s">
        <v>149</v>
      </c>
      <c r="K124" s="83" t="s">
        <v>415</v>
      </c>
      <c r="L124" s="83"/>
    </row>
    <row r="125" spans="1:12" ht="15" customHeight="1" x14ac:dyDescent="0.35">
      <c r="A125" s="81" t="s">
        <v>151</v>
      </c>
      <c r="B125" s="130">
        <v>13032073</v>
      </c>
      <c r="C125" s="82" t="s">
        <v>310</v>
      </c>
      <c r="D125" s="77">
        <v>39741</v>
      </c>
      <c r="E125" s="131">
        <v>40635</v>
      </c>
      <c r="F125" s="77">
        <v>27475</v>
      </c>
      <c r="G125" s="133" t="s">
        <v>186</v>
      </c>
      <c r="H125" s="104">
        <f t="shared" si="2"/>
        <v>16</v>
      </c>
      <c r="I125" s="105">
        <f t="shared" si="3"/>
        <v>6</v>
      </c>
      <c r="J125" s="83" t="s">
        <v>413</v>
      </c>
      <c r="K125" s="83" t="s">
        <v>414</v>
      </c>
      <c r="L125" s="83"/>
    </row>
    <row r="126" spans="1:12" ht="15" customHeight="1" x14ac:dyDescent="0.35">
      <c r="A126" s="81" t="s">
        <v>151</v>
      </c>
      <c r="B126" s="130">
        <v>13034307</v>
      </c>
      <c r="C126" s="82" t="s">
        <v>311</v>
      </c>
      <c r="D126" s="77">
        <v>38831</v>
      </c>
      <c r="E126" s="131">
        <v>39182</v>
      </c>
      <c r="F126" s="77">
        <v>28308</v>
      </c>
      <c r="G126" s="133" t="s">
        <v>186</v>
      </c>
      <c r="H126" s="104">
        <f t="shared" si="2"/>
        <v>19</v>
      </c>
      <c r="I126" s="105">
        <f t="shared" si="3"/>
        <v>1</v>
      </c>
      <c r="J126" s="83" t="s">
        <v>189</v>
      </c>
      <c r="K126" s="83" t="s">
        <v>414</v>
      </c>
      <c r="L126" s="83"/>
    </row>
    <row r="127" spans="1:12" ht="15" customHeight="1" x14ac:dyDescent="0.35">
      <c r="A127" s="81" t="s">
        <v>151</v>
      </c>
      <c r="B127" s="130">
        <v>13035182</v>
      </c>
      <c r="C127" s="82" t="s">
        <v>312</v>
      </c>
      <c r="D127" s="77">
        <v>38089</v>
      </c>
      <c r="E127" s="131">
        <v>40635</v>
      </c>
      <c r="F127" s="77">
        <v>27781</v>
      </c>
      <c r="G127" s="133" t="s">
        <v>186</v>
      </c>
      <c r="H127" s="104">
        <f t="shared" si="2"/>
        <v>21</v>
      </c>
      <c r="I127" s="105">
        <f t="shared" si="3"/>
        <v>2</v>
      </c>
      <c r="J127" s="83" t="s">
        <v>413</v>
      </c>
      <c r="K127" s="83" t="s">
        <v>414</v>
      </c>
      <c r="L127" s="83"/>
    </row>
    <row r="128" spans="1:12" ht="15" customHeight="1" x14ac:dyDescent="0.35">
      <c r="A128" s="81" t="s">
        <v>151</v>
      </c>
      <c r="B128" s="130">
        <v>13035560</v>
      </c>
      <c r="C128" s="82" t="s">
        <v>313</v>
      </c>
      <c r="D128" s="77">
        <v>38762</v>
      </c>
      <c r="E128" s="77">
        <v>38762</v>
      </c>
      <c r="F128" s="77">
        <v>28281</v>
      </c>
      <c r="G128" s="133" t="s">
        <v>186</v>
      </c>
      <c r="H128" s="104">
        <f t="shared" si="2"/>
        <v>19</v>
      </c>
      <c r="I128" s="105">
        <f t="shared" si="3"/>
        <v>3</v>
      </c>
      <c r="J128" s="83" t="s">
        <v>413</v>
      </c>
      <c r="K128" s="83" t="s">
        <v>414</v>
      </c>
      <c r="L128" s="83"/>
    </row>
    <row r="129" spans="1:12" ht="15" customHeight="1" x14ac:dyDescent="0.35">
      <c r="A129" s="81" t="s">
        <v>151</v>
      </c>
      <c r="B129" s="130">
        <v>13036084</v>
      </c>
      <c r="C129" s="82" t="s">
        <v>314</v>
      </c>
      <c r="D129" s="77">
        <v>37665</v>
      </c>
      <c r="E129" s="131">
        <v>39723</v>
      </c>
      <c r="F129" s="77">
        <v>28384</v>
      </c>
      <c r="G129" s="133" t="s">
        <v>186</v>
      </c>
      <c r="H129" s="104">
        <f t="shared" si="2"/>
        <v>22</v>
      </c>
      <c r="I129" s="105">
        <f t="shared" si="3"/>
        <v>3</v>
      </c>
      <c r="J129" s="83" t="s">
        <v>413</v>
      </c>
      <c r="K129" s="83" t="s">
        <v>414</v>
      </c>
      <c r="L129" s="83"/>
    </row>
    <row r="130" spans="1:12" ht="15" customHeight="1" x14ac:dyDescent="0.35">
      <c r="A130" s="81" t="s">
        <v>151</v>
      </c>
      <c r="B130" s="130">
        <v>13088432</v>
      </c>
      <c r="C130" s="82" t="s">
        <v>315</v>
      </c>
      <c r="D130" s="77">
        <v>39181</v>
      </c>
      <c r="E130" s="131">
        <v>39182</v>
      </c>
      <c r="F130" s="77">
        <v>28068</v>
      </c>
      <c r="G130" s="133" t="s">
        <v>186</v>
      </c>
      <c r="H130" s="104">
        <f t="shared" ref="H130:H226" si="4">IF(D130&gt;0,INT(DAYS360(D130,"30/06/2025")/360),"")</f>
        <v>18</v>
      </c>
      <c r="I130" s="105">
        <f t="shared" ref="I130:I226" si="5">IF(D130&gt;0,INT((DAYS360(D130,"30/06/2025")/360-H130)*10),"")</f>
        <v>2</v>
      </c>
      <c r="J130" s="83" t="s">
        <v>412</v>
      </c>
      <c r="K130" s="83" t="s">
        <v>414</v>
      </c>
      <c r="L130" s="83"/>
    </row>
    <row r="131" spans="1:12" ht="15" customHeight="1" x14ac:dyDescent="0.35">
      <c r="A131" s="81" t="s">
        <v>151</v>
      </c>
      <c r="B131" s="130">
        <v>13119089</v>
      </c>
      <c r="C131" s="82" t="s">
        <v>316</v>
      </c>
      <c r="D131" s="77">
        <v>42110</v>
      </c>
      <c r="E131" s="77">
        <v>42110</v>
      </c>
      <c r="F131" s="77">
        <v>28983</v>
      </c>
      <c r="G131" s="133" t="s">
        <v>184</v>
      </c>
      <c r="H131" s="104">
        <f t="shared" si="4"/>
        <v>10</v>
      </c>
      <c r="I131" s="105">
        <f t="shared" si="5"/>
        <v>2</v>
      </c>
      <c r="J131" s="83" t="s">
        <v>149</v>
      </c>
      <c r="K131" s="83" t="s">
        <v>415</v>
      </c>
      <c r="L131" s="83"/>
    </row>
    <row r="132" spans="1:12" ht="15" customHeight="1" x14ac:dyDescent="0.35">
      <c r="A132" s="81" t="s">
        <v>151</v>
      </c>
      <c r="B132" s="130">
        <v>13265839</v>
      </c>
      <c r="C132" s="82" t="s">
        <v>317</v>
      </c>
      <c r="D132" s="77">
        <v>33490</v>
      </c>
      <c r="E132" s="77">
        <v>32051</v>
      </c>
      <c r="F132" s="77">
        <v>23160</v>
      </c>
      <c r="G132" s="133" t="s">
        <v>186</v>
      </c>
      <c r="H132" s="104">
        <f t="shared" si="4"/>
        <v>33</v>
      </c>
      <c r="I132" s="105">
        <f t="shared" si="5"/>
        <v>8</v>
      </c>
      <c r="J132" s="83" t="s">
        <v>412</v>
      </c>
      <c r="K132" s="83" t="s">
        <v>414</v>
      </c>
      <c r="L132" s="83"/>
    </row>
    <row r="133" spans="1:12" ht="15" customHeight="1" x14ac:dyDescent="0.35">
      <c r="A133" s="81" t="s">
        <v>151</v>
      </c>
      <c r="B133" s="130">
        <v>13267041</v>
      </c>
      <c r="C133" s="82" t="s">
        <v>318</v>
      </c>
      <c r="D133" s="77">
        <v>39181</v>
      </c>
      <c r="E133" s="131">
        <v>39182</v>
      </c>
      <c r="F133" s="77">
        <v>27878</v>
      </c>
      <c r="G133" s="133" t="s">
        <v>184</v>
      </c>
      <c r="H133" s="104">
        <f t="shared" si="4"/>
        <v>18</v>
      </c>
      <c r="I133" s="105">
        <f t="shared" si="5"/>
        <v>2</v>
      </c>
      <c r="J133" s="83" t="s">
        <v>189</v>
      </c>
      <c r="K133" s="83" t="s">
        <v>414</v>
      </c>
      <c r="L133" s="83"/>
    </row>
    <row r="134" spans="1:12" ht="15" customHeight="1" x14ac:dyDescent="0.35">
      <c r="A134" s="81" t="s">
        <v>151</v>
      </c>
      <c r="B134" s="130">
        <v>13504875</v>
      </c>
      <c r="C134" s="82" t="s">
        <v>319</v>
      </c>
      <c r="D134" s="77">
        <v>39722</v>
      </c>
      <c r="E134" s="77">
        <v>39722</v>
      </c>
      <c r="F134" s="77">
        <v>28208</v>
      </c>
      <c r="G134" s="133" t="s">
        <v>184</v>
      </c>
      <c r="H134" s="104">
        <f t="shared" si="4"/>
        <v>16</v>
      </c>
      <c r="I134" s="105">
        <f t="shared" si="5"/>
        <v>7</v>
      </c>
      <c r="J134" s="83" t="s">
        <v>413</v>
      </c>
      <c r="K134" s="83" t="s">
        <v>414</v>
      </c>
      <c r="L134" s="83"/>
    </row>
    <row r="135" spans="1:12" ht="15" customHeight="1" x14ac:dyDescent="0.35">
      <c r="A135" s="81" t="s">
        <v>151</v>
      </c>
      <c r="B135" s="130">
        <v>13510896</v>
      </c>
      <c r="C135" s="82" t="s">
        <v>320</v>
      </c>
      <c r="D135" s="77">
        <v>38518</v>
      </c>
      <c r="E135" s="131">
        <v>39634</v>
      </c>
      <c r="F135" s="77">
        <v>28049</v>
      </c>
      <c r="G135" s="133" t="s">
        <v>186</v>
      </c>
      <c r="H135" s="104">
        <f t="shared" si="4"/>
        <v>20</v>
      </c>
      <c r="I135" s="105">
        <f t="shared" si="5"/>
        <v>0</v>
      </c>
      <c r="J135" s="83" t="s">
        <v>413</v>
      </c>
      <c r="K135" s="83" t="s">
        <v>414</v>
      </c>
      <c r="L135" s="83"/>
    </row>
    <row r="136" spans="1:12" ht="15" customHeight="1" x14ac:dyDescent="0.35">
      <c r="A136" s="81" t="s">
        <v>151</v>
      </c>
      <c r="B136" s="130">
        <v>13566259</v>
      </c>
      <c r="C136" s="82" t="s">
        <v>321</v>
      </c>
      <c r="D136" s="77">
        <v>38518</v>
      </c>
      <c r="E136" s="77">
        <v>39356</v>
      </c>
      <c r="F136" s="77">
        <v>28634</v>
      </c>
      <c r="G136" s="133" t="s">
        <v>186</v>
      </c>
      <c r="H136" s="104">
        <f t="shared" si="4"/>
        <v>20</v>
      </c>
      <c r="I136" s="105">
        <f t="shared" si="5"/>
        <v>0</v>
      </c>
      <c r="J136" s="83" t="s">
        <v>412</v>
      </c>
      <c r="K136" s="83" t="s">
        <v>414</v>
      </c>
      <c r="L136" s="83"/>
    </row>
    <row r="137" spans="1:12" ht="15" customHeight="1" x14ac:dyDescent="0.35">
      <c r="A137" s="81" t="s">
        <v>151</v>
      </c>
      <c r="B137" s="130">
        <v>13643799</v>
      </c>
      <c r="C137" s="82" t="s">
        <v>322</v>
      </c>
      <c r="D137" s="77">
        <v>38831</v>
      </c>
      <c r="E137" s="131">
        <v>39182</v>
      </c>
      <c r="F137" s="77">
        <v>28354</v>
      </c>
      <c r="G137" s="133" t="s">
        <v>184</v>
      </c>
      <c r="H137" s="104">
        <f t="shared" si="4"/>
        <v>19</v>
      </c>
      <c r="I137" s="105">
        <f t="shared" si="5"/>
        <v>1</v>
      </c>
      <c r="J137" s="83" t="s">
        <v>150</v>
      </c>
      <c r="K137" s="83" t="s">
        <v>414</v>
      </c>
      <c r="L137" s="83"/>
    </row>
    <row r="138" spans="1:12" ht="15" customHeight="1" x14ac:dyDescent="0.35">
      <c r="A138" s="81" t="s">
        <v>151</v>
      </c>
      <c r="B138" s="130">
        <v>13643800</v>
      </c>
      <c r="C138" s="82" t="s">
        <v>323</v>
      </c>
      <c r="D138" s="77">
        <v>40105</v>
      </c>
      <c r="E138" s="131">
        <v>40635</v>
      </c>
      <c r="F138" s="77">
        <v>28951</v>
      </c>
      <c r="G138" s="133" t="s">
        <v>184</v>
      </c>
      <c r="H138" s="104">
        <f t="shared" si="4"/>
        <v>15</v>
      </c>
      <c r="I138" s="105">
        <f t="shared" si="5"/>
        <v>6</v>
      </c>
      <c r="J138" s="83" t="s">
        <v>412</v>
      </c>
      <c r="K138" s="83" t="s">
        <v>414</v>
      </c>
      <c r="L138" s="83"/>
    </row>
    <row r="139" spans="1:12" ht="15" customHeight="1" x14ac:dyDescent="0.35">
      <c r="A139" s="81" t="s">
        <v>151</v>
      </c>
      <c r="B139" s="130">
        <v>13643858</v>
      </c>
      <c r="C139" s="82" t="s">
        <v>324</v>
      </c>
      <c r="D139" s="77">
        <v>37902</v>
      </c>
      <c r="E139" s="131">
        <v>39896</v>
      </c>
      <c r="F139" s="77">
        <v>28686</v>
      </c>
      <c r="G139" s="133" t="s">
        <v>186</v>
      </c>
      <c r="H139" s="104">
        <f t="shared" si="4"/>
        <v>21</v>
      </c>
      <c r="I139" s="105">
        <f t="shared" si="5"/>
        <v>7</v>
      </c>
      <c r="J139" s="83" t="s">
        <v>413</v>
      </c>
      <c r="K139" s="83" t="s">
        <v>414</v>
      </c>
      <c r="L139" s="83"/>
    </row>
    <row r="140" spans="1:12" ht="15" customHeight="1" x14ac:dyDescent="0.35">
      <c r="A140" s="81" t="s">
        <v>151</v>
      </c>
      <c r="B140" s="130">
        <v>13774952</v>
      </c>
      <c r="C140" s="82" t="s">
        <v>325</v>
      </c>
      <c r="D140" s="77">
        <v>40288</v>
      </c>
      <c r="E140" s="77">
        <v>41745</v>
      </c>
      <c r="F140" s="77">
        <v>28715</v>
      </c>
      <c r="G140" s="133" t="s">
        <v>186</v>
      </c>
      <c r="H140" s="104">
        <f t="shared" si="4"/>
        <v>15</v>
      </c>
      <c r="I140" s="105">
        <f t="shared" si="5"/>
        <v>1</v>
      </c>
      <c r="J140" s="83" t="s">
        <v>189</v>
      </c>
      <c r="K140" s="83" t="s">
        <v>415</v>
      </c>
      <c r="L140" s="83"/>
    </row>
    <row r="141" spans="1:12" ht="15" customHeight="1" x14ac:dyDescent="0.35">
      <c r="A141" s="81" t="s">
        <v>151</v>
      </c>
      <c r="B141" s="130">
        <v>13777324</v>
      </c>
      <c r="C141" s="82" t="s">
        <v>326</v>
      </c>
      <c r="D141" s="77">
        <v>41204</v>
      </c>
      <c r="E141" s="77">
        <v>41745</v>
      </c>
      <c r="F141" s="77">
        <v>29325</v>
      </c>
      <c r="G141" s="133" t="s">
        <v>186</v>
      </c>
      <c r="H141" s="104">
        <f t="shared" si="4"/>
        <v>12</v>
      </c>
      <c r="I141" s="105">
        <f t="shared" si="5"/>
        <v>6</v>
      </c>
      <c r="J141" s="83" t="s">
        <v>189</v>
      </c>
      <c r="K141" s="83" t="s">
        <v>415</v>
      </c>
      <c r="L141" s="83"/>
    </row>
    <row r="142" spans="1:12" ht="15" customHeight="1" x14ac:dyDescent="0.35">
      <c r="A142" s="81" t="s">
        <v>151</v>
      </c>
      <c r="B142" s="130">
        <v>13785825</v>
      </c>
      <c r="C142" s="82" t="s">
        <v>327</v>
      </c>
      <c r="D142" s="77">
        <v>38518</v>
      </c>
      <c r="E142" s="77">
        <v>39356</v>
      </c>
      <c r="F142" s="77">
        <v>28702</v>
      </c>
      <c r="G142" s="133" t="s">
        <v>184</v>
      </c>
      <c r="H142" s="104">
        <f t="shared" si="4"/>
        <v>20</v>
      </c>
      <c r="I142" s="105">
        <f t="shared" si="5"/>
        <v>0</v>
      </c>
      <c r="J142" s="83" t="s">
        <v>412</v>
      </c>
      <c r="K142" s="83" t="s">
        <v>414</v>
      </c>
      <c r="L142" s="83"/>
    </row>
    <row r="143" spans="1:12" ht="15" customHeight="1" x14ac:dyDescent="0.35">
      <c r="A143" s="81" t="s">
        <v>151</v>
      </c>
      <c r="B143" s="130">
        <v>13842735</v>
      </c>
      <c r="C143" s="82" t="s">
        <v>328</v>
      </c>
      <c r="D143" s="77">
        <v>38640</v>
      </c>
      <c r="E143" s="131">
        <v>39111</v>
      </c>
      <c r="F143" s="77">
        <v>28562</v>
      </c>
      <c r="G143" s="133" t="s">
        <v>184</v>
      </c>
      <c r="H143" s="104">
        <f t="shared" si="4"/>
        <v>19</v>
      </c>
      <c r="I143" s="105">
        <f t="shared" si="5"/>
        <v>7</v>
      </c>
      <c r="J143" s="83" t="s">
        <v>413</v>
      </c>
      <c r="K143" s="83" t="s">
        <v>414</v>
      </c>
      <c r="L143" s="83"/>
    </row>
    <row r="144" spans="1:12" ht="15" customHeight="1" x14ac:dyDescent="0.35">
      <c r="A144" s="81" t="s">
        <v>151</v>
      </c>
      <c r="B144" s="130">
        <v>13843863</v>
      </c>
      <c r="C144" s="82" t="s">
        <v>329</v>
      </c>
      <c r="D144" s="77">
        <v>39370</v>
      </c>
      <c r="E144" s="131">
        <v>39723</v>
      </c>
      <c r="F144" s="77">
        <v>29105</v>
      </c>
      <c r="G144" s="133" t="s">
        <v>186</v>
      </c>
      <c r="H144" s="104">
        <f t="shared" si="4"/>
        <v>17</v>
      </c>
      <c r="I144" s="105">
        <f t="shared" si="5"/>
        <v>7</v>
      </c>
      <c r="J144" s="83" t="s">
        <v>412</v>
      </c>
      <c r="K144" s="83" t="s">
        <v>414</v>
      </c>
      <c r="L144" s="83"/>
    </row>
    <row r="145" spans="1:12" ht="15" customHeight="1" x14ac:dyDescent="0.35">
      <c r="A145" s="81" t="s">
        <v>151</v>
      </c>
      <c r="B145" s="130">
        <v>13855479</v>
      </c>
      <c r="C145" s="82" t="s">
        <v>330</v>
      </c>
      <c r="D145" s="77">
        <v>37200</v>
      </c>
      <c r="E145" s="77">
        <v>37135</v>
      </c>
      <c r="F145" s="77">
        <v>28725</v>
      </c>
      <c r="G145" s="133" t="s">
        <v>186</v>
      </c>
      <c r="H145" s="104">
        <f t="shared" si="4"/>
        <v>23</v>
      </c>
      <c r="I145" s="105">
        <f t="shared" si="5"/>
        <v>6</v>
      </c>
      <c r="J145" s="83" t="s">
        <v>412</v>
      </c>
      <c r="K145" s="83" t="s">
        <v>414</v>
      </c>
      <c r="L145" s="83"/>
    </row>
    <row r="146" spans="1:12" ht="15" customHeight="1" x14ac:dyDescent="0.35">
      <c r="A146" s="81" t="s">
        <v>151</v>
      </c>
      <c r="B146" s="130">
        <v>13856186</v>
      </c>
      <c r="C146" s="82" t="s">
        <v>331</v>
      </c>
      <c r="D146" s="77">
        <v>43419</v>
      </c>
      <c r="E146" s="77">
        <v>43419</v>
      </c>
      <c r="F146" s="77">
        <v>29138</v>
      </c>
      <c r="G146" s="133" t="s">
        <v>186</v>
      </c>
      <c r="H146" s="104">
        <f t="shared" si="4"/>
        <v>6</v>
      </c>
      <c r="I146" s="105">
        <f t="shared" si="5"/>
        <v>6</v>
      </c>
      <c r="J146" s="83" t="s">
        <v>189</v>
      </c>
      <c r="K146" s="83" t="s">
        <v>414</v>
      </c>
      <c r="L146" s="83"/>
    </row>
    <row r="147" spans="1:12" ht="15" customHeight="1" x14ac:dyDescent="0.35">
      <c r="A147" s="81" t="s">
        <v>151</v>
      </c>
      <c r="B147" s="130">
        <v>14003387</v>
      </c>
      <c r="C147" s="82" t="s">
        <v>332</v>
      </c>
      <c r="D147" s="77">
        <v>41673</v>
      </c>
      <c r="E147" s="77">
        <v>41758</v>
      </c>
      <c r="F147" s="77">
        <v>28868</v>
      </c>
      <c r="G147" s="133" t="s">
        <v>186</v>
      </c>
      <c r="H147" s="104">
        <f t="shared" si="4"/>
        <v>11</v>
      </c>
      <c r="I147" s="105">
        <f t="shared" si="5"/>
        <v>4</v>
      </c>
      <c r="J147" s="83" t="s">
        <v>412</v>
      </c>
      <c r="K147" s="83" t="s">
        <v>414</v>
      </c>
      <c r="L147" s="83"/>
    </row>
    <row r="148" spans="1:12" ht="15" customHeight="1" x14ac:dyDescent="0.35">
      <c r="A148" s="81" t="s">
        <v>151</v>
      </c>
      <c r="B148" s="130">
        <v>14030545</v>
      </c>
      <c r="C148" s="82" t="s">
        <v>333</v>
      </c>
      <c r="D148" s="77">
        <v>45103</v>
      </c>
      <c r="E148" s="77">
        <v>39181</v>
      </c>
      <c r="F148" s="77">
        <v>29182</v>
      </c>
      <c r="G148" s="133" t="s">
        <v>186</v>
      </c>
      <c r="H148" s="104">
        <f t="shared" si="4"/>
        <v>2</v>
      </c>
      <c r="I148" s="105">
        <f t="shared" si="5"/>
        <v>0</v>
      </c>
      <c r="J148" s="83" t="s">
        <v>189</v>
      </c>
      <c r="K148" s="83" t="s">
        <v>415</v>
      </c>
      <c r="L148" s="83"/>
    </row>
    <row r="149" spans="1:12" ht="15" customHeight="1" x14ac:dyDescent="0.35">
      <c r="A149" s="81" t="s">
        <v>151</v>
      </c>
      <c r="B149" s="130">
        <v>14067704</v>
      </c>
      <c r="C149" s="82" t="s">
        <v>334</v>
      </c>
      <c r="D149" s="77">
        <v>40395</v>
      </c>
      <c r="E149" s="77">
        <v>42110</v>
      </c>
      <c r="F149" s="77">
        <v>29317</v>
      </c>
      <c r="G149" s="133" t="s">
        <v>186</v>
      </c>
      <c r="H149" s="104">
        <f t="shared" si="4"/>
        <v>14</v>
      </c>
      <c r="I149" s="105">
        <f t="shared" si="5"/>
        <v>9</v>
      </c>
      <c r="J149" s="83" t="s">
        <v>189</v>
      </c>
      <c r="K149" s="83" t="s">
        <v>414</v>
      </c>
      <c r="L149" s="83"/>
    </row>
    <row r="150" spans="1:12" ht="15" customHeight="1" x14ac:dyDescent="0.35">
      <c r="A150" s="81" t="s">
        <v>151</v>
      </c>
      <c r="B150" s="130">
        <v>14093921</v>
      </c>
      <c r="C150" s="82" t="s">
        <v>335</v>
      </c>
      <c r="D150" s="77">
        <v>39895</v>
      </c>
      <c r="E150" s="131">
        <v>39896</v>
      </c>
      <c r="F150" s="77">
        <v>28478</v>
      </c>
      <c r="G150" s="133" t="s">
        <v>186</v>
      </c>
      <c r="H150" s="104">
        <f t="shared" si="4"/>
        <v>16</v>
      </c>
      <c r="I150" s="105">
        <f t="shared" si="5"/>
        <v>2</v>
      </c>
      <c r="J150" s="83" t="s">
        <v>412</v>
      </c>
      <c r="K150" s="83" t="s">
        <v>414</v>
      </c>
      <c r="L150" s="83"/>
    </row>
    <row r="151" spans="1:12" ht="15" customHeight="1" x14ac:dyDescent="0.35">
      <c r="A151" s="81" t="s">
        <v>151</v>
      </c>
      <c r="B151" s="130">
        <v>14160162</v>
      </c>
      <c r="C151" s="82" t="s">
        <v>336</v>
      </c>
      <c r="D151" s="77">
        <v>38488</v>
      </c>
      <c r="E151" s="131">
        <v>39723</v>
      </c>
      <c r="F151" s="77">
        <v>29493</v>
      </c>
      <c r="G151" s="133" t="s">
        <v>186</v>
      </c>
      <c r="H151" s="104">
        <f t="shared" si="4"/>
        <v>20</v>
      </c>
      <c r="I151" s="105">
        <f t="shared" si="5"/>
        <v>1</v>
      </c>
      <c r="J151" s="83" t="s">
        <v>413</v>
      </c>
      <c r="K151" s="83" t="s">
        <v>414</v>
      </c>
      <c r="L151" s="83"/>
    </row>
    <row r="152" spans="1:12" ht="15" customHeight="1" x14ac:dyDescent="0.35">
      <c r="A152" s="81" t="s">
        <v>151</v>
      </c>
      <c r="B152" s="130">
        <v>14246097</v>
      </c>
      <c r="C152" s="82" t="s">
        <v>337</v>
      </c>
      <c r="D152" s="77">
        <v>38488</v>
      </c>
      <c r="E152" s="131">
        <v>40635</v>
      </c>
      <c r="F152" s="77">
        <v>29401</v>
      </c>
      <c r="G152" s="133" t="s">
        <v>186</v>
      </c>
      <c r="H152" s="104">
        <f t="shared" si="4"/>
        <v>20</v>
      </c>
      <c r="I152" s="105">
        <f t="shared" si="5"/>
        <v>1</v>
      </c>
      <c r="J152" s="83" t="s">
        <v>412</v>
      </c>
      <c r="K152" s="83" t="s">
        <v>414</v>
      </c>
      <c r="L152" s="83"/>
    </row>
    <row r="153" spans="1:12" ht="15" customHeight="1" x14ac:dyDescent="0.35">
      <c r="A153" s="81" t="s">
        <v>151</v>
      </c>
      <c r="B153" s="132">
        <v>14345607</v>
      </c>
      <c r="C153" s="82" t="s">
        <v>338</v>
      </c>
      <c r="D153" s="77">
        <v>38677</v>
      </c>
      <c r="E153" s="77">
        <v>38677</v>
      </c>
      <c r="F153" s="77">
        <v>29445</v>
      </c>
      <c r="G153" s="133" t="s">
        <v>184</v>
      </c>
      <c r="H153" s="104">
        <f t="shared" si="4"/>
        <v>19</v>
      </c>
      <c r="I153" s="105">
        <f t="shared" si="5"/>
        <v>6</v>
      </c>
      <c r="J153" s="83" t="s">
        <v>189</v>
      </c>
      <c r="K153" s="83" t="s">
        <v>148</v>
      </c>
      <c r="L153" s="83"/>
    </row>
    <row r="154" spans="1:12" ht="15" customHeight="1" x14ac:dyDescent="0.35">
      <c r="A154" s="81" t="s">
        <v>151</v>
      </c>
      <c r="B154" s="130">
        <v>14372639</v>
      </c>
      <c r="C154" s="82" t="s">
        <v>339</v>
      </c>
      <c r="D154" s="77">
        <v>42110</v>
      </c>
      <c r="E154" s="77">
        <v>41745</v>
      </c>
      <c r="F154" s="77">
        <v>28995</v>
      </c>
      <c r="G154" s="133" t="s">
        <v>186</v>
      </c>
      <c r="H154" s="104">
        <f t="shared" si="4"/>
        <v>10</v>
      </c>
      <c r="I154" s="105">
        <f t="shared" si="5"/>
        <v>2</v>
      </c>
      <c r="J154" s="83" t="s">
        <v>413</v>
      </c>
      <c r="K154" s="83" t="s">
        <v>414</v>
      </c>
      <c r="L154" s="83"/>
    </row>
    <row r="155" spans="1:12" ht="15" customHeight="1" x14ac:dyDescent="0.35">
      <c r="A155" s="81" t="s">
        <v>151</v>
      </c>
      <c r="B155" s="130">
        <v>14399123</v>
      </c>
      <c r="C155" s="82" t="s">
        <v>340</v>
      </c>
      <c r="D155" s="77">
        <v>41204</v>
      </c>
      <c r="E155" s="77">
        <v>41758</v>
      </c>
      <c r="F155" s="77">
        <v>29097</v>
      </c>
      <c r="G155" s="133" t="s">
        <v>184</v>
      </c>
      <c r="H155" s="104">
        <f t="shared" si="4"/>
        <v>12</v>
      </c>
      <c r="I155" s="105">
        <f t="shared" si="5"/>
        <v>6</v>
      </c>
      <c r="J155" s="83" t="s">
        <v>189</v>
      </c>
      <c r="K155" s="83" t="s">
        <v>415</v>
      </c>
      <c r="L155" s="83"/>
    </row>
    <row r="156" spans="1:12" ht="15" customHeight="1" x14ac:dyDescent="0.35">
      <c r="A156" s="81" t="s">
        <v>151</v>
      </c>
      <c r="B156" s="130">
        <v>14513959</v>
      </c>
      <c r="C156" s="82" t="s">
        <v>341</v>
      </c>
      <c r="D156" s="77">
        <v>38094</v>
      </c>
      <c r="E156" s="131">
        <v>39182</v>
      </c>
      <c r="F156" s="77">
        <v>29631</v>
      </c>
      <c r="G156" s="133" t="s">
        <v>186</v>
      </c>
      <c r="H156" s="104">
        <f t="shared" si="4"/>
        <v>21</v>
      </c>
      <c r="I156" s="105">
        <f t="shared" si="5"/>
        <v>2</v>
      </c>
      <c r="J156" s="83" t="s">
        <v>412</v>
      </c>
      <c r="K156" s="83" t="s">
        <v>414</v>
      </c>
      <c r="L156" s="83"/>
    </row>
    <row r="157" spans="1:12" ht="15" customHeight="1" x14ac:dyDescent="0.35">
      <c r="A157" s="81" t="s">
        <v>151</v>
      </c>
      <c r="B157" s="130">
        <v>14696974</v>
      </c>
      <c r="C157" s="82" t="s">
        <v>342</v>
      </c>
      <c r="D157" s="77">
        <v>38280</v>
      </c>
      <c r="E157" s="131">
        <v>39182</v>
      </c>
      <c r="F157" s="77">
        <v>28821</v>
      </c>
      <c r="G157" s="133" t="s">
        <v>186</v>
      </c>
      <c r="H157" s="104">
        <f t="shared" si="4"/>
        <v>20</v>
      </c>
      <c r="I157" s="105">
        <f t="shared" si="5"/>
        <v>6</v>
      </c>
      <c r="J157" s="83" t="s">
        <v>413</v>
      </c>
      <c r="K157" s="83" t="s">
        <v>414</v>
      </c>
      <c r="L157" s="83"/>
    </row>
    <row r="158" spans="1:12" ht="15" customHeight="1" x14ac:dyDescent="0.35">
      <c r="A158" s="81" t="s">
        <v>151</v>
      </c>
      <c r="B158" s="130">
        <v>14749601</v>
      </c>
      <c r="C158" s="82" t="s">
        <v>343</v>
      </c>
      <c r="D158" s="77">
        <v>39741</v>
      </c>
      <c r="E158" s="77">
        <v>41745</v>
      </c>
      <c r="F158" s="77">
        <v>28826</v>
      </c>
      <c r="G158" s="133" t="s">
        <v>184</v>
      </c>
      <c r="H158" s="104">
        <f t="shared" si="4"/>
        <v>16</v>
      </c>
      <c r="I158" s="105">
        <f t="shared" si="5"/>
        <v>6</v>
      </c>
      <c r="J158" s="83" t="s">
        <v>189</v>
      </c>
      <c r="K158" s="83" t="s">
        <v>414</v>
      </c>
      <c r="L158" s="83"/>
    </row>
    <row r="159" spans="1:12" ht="15" customHeight="1" x14ac:dyDescent="0.35">
      <c r="A159" s="81" t="s">
        <v>151</v>
      </c>
      <c r="B159" s="130">
        <v>14750617</v>
      </c>
      <c r="C159" s="82" t="s">
        <v>344</v>
      </c>
      <c r="D159" s="77">
        <v>38488</v>
      </c>
      <c r="E159" s="77">
        <v>38677</v>
      </c>
      <c r="F159" s="77">
        <v>29517</v>
      </c>
      <c r="G159" s="133" t="s">
        <v>184</v>
      </c>
      <c r="H159" s="104">
        <f t="shared" si="4"/>
        <v>20</v>
      </c>
      <c r="I159" s="105">
        <f t="shared" si="5"/>
        <v>1</v>
      </c>
      <c r="J159" s="83" t="s">
        <v>189</v>
      </c>
      <c r="K159" s="83" t="s">
        <v>414</v>
      </c>
      <c r="L159" s="83"/>
    </row>
    <row r="160" spans="1:12" ht="15" customHeight="1" x14ac:dyDescent="0.35">
      <c r="A160" s="81" t="s">
        <v>151</v>
      </c>
      <c r="B160" s="130">
        <v>14750642</v>
      </c>
      <c r="C160" s="82" t="s">
        <v>345</v>
      </c>
      <c r="D160" s="77">
        <v>41758</v>
      </c>
      <c r="E160" s="77">
        <v>41758</v>
      </c>
      <c r="F160" s="77">
        <v>29811</v>
      </c>
      <c r="G160" s="133" t="s">
        <v>186</v>
      </c>
      <c r="H160" s="104">
        <f t="shared" si="4"/>
        <v>11</v>
      </c>
      <c r="I160" s="105">
        <f t="shared" si="5"/>
        <v>1</v>
      </c>
      <c r="J160" s="83" t="s">
        <v>189</v>
      </c>
      <c r="K160" s="83" t="s">
        <v>415</v>
      </c>
      <c r="L160" s="83"/>
    </row>
    <row r="161" spans="1:12" ht="15" customHeight="1" x14ac:dyDescent="0.35">
      <c r="A161" s="81" t="s">
        <v>151</v>
      </c>
      <c r="B161" s="130">
        <v>14759673</v>
      </c>
      <c r="C161" s="82" t="s">
        <v>346</v>
      </c>
      <c r="D161" s="77">
        <v>40105</v>
      </c>
      <c r="E161" s="77">
        <v>41745</v>
      </c>
      <c r="F161" s="77">
        <v>29127</v>
      </c>
      <c r="G161" s="133" t="s">
        <v>186</v>
      </c>
      <c r="H161" s="104">
        <f t="shared" si="4"/>
        <v>15</v>
      </c>
      <c r="I161" s="105">
        <f t="shared" si="5"/>
        <v>6</v>
      </c>
      <c r="J161" s="83" t="s">
        <v>189</v>
      </c>
      <c r="K161" s="83" t="s">
        <v>414</v>
      </c>
      <c r="L161" s="83"/>
    </row>
    <row r="162" spans="1:12" ht="15" customHeight="1" x14ac:dyDescent="0.35">
      <c r="A162" s="81" t="s">
        <v>151</v>
      </c>
      <c r="B162" s="130">
        <v>14880721</v>
      </c>
      <c r="C162" s="82" t="s">
        <v>347</v>
      </c>
      <c r="D162" s="77">
        <v>42110</v>
      </c>
      <c r="E162" s="77">
        <v>41745</v>
      </c>
      <c r="F162" s="77">
        <v>29309</v>
      </c>
      <c r="G162" s="133" t="s">
        <v>186</v>
      </c>
      <c r="H162" s="104">
        <f t="shared" si="4"/>
        <v>10</v>
      </c>
      <c r="I162" s="105">
        <f t="shared" si="5"/>
        <v>2</v>
      </c>
      <c r="J162" s="83" t="s">
        <v>189</v>
      </c>
      <c r="K162" s="83" t="s">
        <v>414</v>
      </c>
      <c r="L162" s="83"/>
    </row>
    <row r="163" spans="1:12" ht="15" customHeight="1" x14ac:dyDescent="0.35">
      <c r="A163" s="81" t="s">
        <v>151</v>
      </c>
      <c r="B163" s="130">
        <v>14919468</v>
      </c>
      <c r="C163" s="82" t="s">
        <v>348</v>
      </c>
      <c r="D163" s="77">
        <v>38677</v>
      </c>
      <c r="E163" s="131">
        <v>39182</v>
      </c>
      <c r="F163" s="77">
        <v>29489</v>
      </c>
      <c r="G163" s="133" t="s">
        <v>186</v>
      </c>
      <c r="H163" s="104">
        <f t="shared" si="4"/>
        <v>19</v>
      </c>
      <c r="I163" s="105">
        <f t="shared" si="5"/>
        <v>6</v>
      </c>
      <c r="J163" s="83" t="s">
        <v>413</v>
      </c>
      <c r="K163" s="83" t="s">
        <v>414</v>
      </c>
      <c r="L163" s="83"/>
    </row>
    <row r="164" spans="1:12" ht="15" customHeight="1" x14ac:dyDescent="0.35">
      <c r="A164" s="81" t="s">
        <v>151</v>
      </c>
      <c r="B164" s="130">
        <v>14937624</v>
      </c>
      <c r="C164" s="82" t="s">
        <v>349</v>
      </c>
      <c r="D164" s="77">
        <v>38831</v>
      </c>
      <c r="E164" s="131">
        <v>40635</v>
      </c>
      <c r="F164" s="77">
        <v>29328</v>
      </c>
      <c r="G164" s="133" t="s">
        <v>184</v>
      </c>
      <c r="H164" s="104">
        <f t="shared" si="4"/>
        <v>19</v>
      </c>
      <c r="I164" s="105">
        <f t="shared" si="5"/>
        <v>1</v>
      </c>
      <c r="J164" s="83" t="s">
        <v>413</v>
      </c>
      <c r="K164" s="83" t="s">
        <v>414</v>
      </c>
      <c r="L164" s="83"/>
    </row>
    <row r="165" spans="1:12" ht="15" customHeight="1" x14ac:dyDescent="0.35">
      <c r="A165" s="81" t="s">
        <v>151</v>
      </c>
      <c r="B165" s="130">
        <v>14938342</v>
      </c>
      <c r="C165" s="82" t="s">
        <v>350</v>
      </c>
      <c r="D165" s="77">
        <v>39741</v>
      </c>
      <c r="E165" s="131">
        <v>40635</v>
      </c>
      <c r="F165" s="77">
        <v>29526</v>
      </c>
      <c r="G165" s="133" t="s">
        <v>186</v>
      </c>
      <c r="H165" s="104">
        <f t="shared" ref="H165:H214" si="6">IF(D165&gt;0,INT(DAYS360(D165,"30/06/2025")/360),"")</f>
        <v>16</v>
      </c>
      <c r="I165" s="105">
        <f t="shared" ref="I165:I214" si="7">IF(D165&gt;0,INT((DAYS360(D165,"30/06/2025")/360-H165)*10),"")</f>
        <v>6</v>
      </c>
      <c r="J165" s="83" t="s">
        <v>189</v>
      </c>
      <c r="K165" s="83" t="s">
        <v>414</v>
      </c>
      <c r="L165" s="83"/>
    </row>
    <row r="166" spans="1:12" ht="15" customHeight="1" x14ac:dyDescent="0.35">
      <c r="A166" s="81" t="s">
        <v>151</v>
      </c>
      <c r="B166" s="130">
        <v>14998225</v>
      </c>
      <c r="C166" s="82" t="s">
        <v>351</v>
      </c>
      <c r="D166" s="77">
        <v>44956</v>
      </c>
      <c r="E166" s="77">
        <v>41745</v>
      </c>
      <c r="F166" s="77">
        <v>29749</v>
      </c>
      <c r="G166" s="133" t="s">
        <v>184</v>
      </c>
      <c r="H166" s="104">
        <f t="shared" si="6"/>
        <v>2</v>
      </c>
      <c r="I166" s="105">
        <f t="shared" si="7"/>
        <v>4</v>
      </c>
      <c r="J166" s="83" t="s">
        <v>149</v>
      </c>
      <c r="K166" s="83" t="s">
        <v>415</v>
      </c>
      <c r="L166" s="83"/>
    </row>
    <row r="167" spans="1:12" ht="15" customHeight="1" x14ac:dyDescent="0.35">
      <c r="A167" s="81" t="s">
        <v>151</v>
      </c>
      <c r="B167" s="130">
        <v>15138117</v>
      </c>
      <c r="C167" s="82" t="s">
        <v>352</v>
      </c>
      <c r="D167" s="77">
        <v>39741</v>
      </c>
      <c r="E167" s="77">
        <v>41745</v>
      </c>
      <c r="F167" s="77">
        <v>29461</v>
      </c>
      <c r="G167" s="133" t="s">
        <v>186</v>
      </c>
      <c r="H167" s="104">
        <f t="shared" si="6"/>
        <v>16</v>
      </c>
      <c r="I167" s="105">
        <f t="shared" si="7"/>
        <v>6</v>
      </c>
      <c r="J167" s="83" t="s">
        <v>189</v>
      </c>
      <c r="K167" s="83" t="s">
        <v>414</v>
      </c>
      <c r="L167" s="83"/>
    </row>
    <row r="168" spans="1:12" ht="15" customHeight="1" x14ac:dyDescent="0.35">
      <c r="A168" s="81" t="s">
        <v>151</v>
      </c>
      <c r="B168" s="130">
        <v>15176216</v>
      </c>
      <c r="C168" s="82" t="s">
        <v>353</v>
      </c>
      <c r="D168" s="77">
        <v>45000</v>
      </c>
      <c r="E168" s="77">
        <v>45000</v>
      </c>
      <c r="F168" s="77">
        <v>29605</v>
      </c>
      <c r="G168" s="133" t="s">
        <v>184</v>
      </c>
      <c r="H168" s="104">
        <f t="shared" si="6"/>
        <v>2</v>
      </c>
      <c r="I168" s="105">
        <f t="shared" si="7"/>
        <v>2</v>
      </c>
      <c r="J168" s="83" t="s">
        <v>149</v>
      </c>
      <c r="K168" s="83" t="s">
        <v>415</v>
      </c>
      <c r="L168" s="83"/>
    </row>
    <row r="169" spans="1:12" ht="15" customHeight="1" x14ac:dyDescent="0.35">
      <c r="A169" s="81" t="s">
        <v>151</v>
      </c>
      <c r="B169" s="130">
        <v>15264325</v>
      </c>
      <c r="C169" s="82" t="s">
        <v>354</v>
      </c>
      <c r="D169" s="77">
        <v>42110</v>
      </c>
      <c r="E169" s="77">
        <v>41745</v>
      </c>
      <c r="F169" s="77">
        <v>29853</v>
      </c>
      <c r="G169" s="133" t="s">
        <v>186</v>
      </c>
      <c r="H169" s="104">
        <f t="shared" si="6"/>
        <v>10</v>
      </c>
      <c r="I169" s="105">
        <f t="shared" si="7"/>
        <v>2</v>
      </c>
      <c r="J169" s="83" t="s">
        <v>149</v>
      </c>
      <c r="K169" s="83" t="s">
        <v>415</v>
      </c>
      <c r="L169" s="83"/>
    </row>
    <row r="170" spans="1:12" ht="15" customHeight="1" x14ac:dyDescent="0.35">
      <c r="A170" s="81" t="s">
        <v>151</v>
      </c>
      <c r="B170" s="130">
        <v>15264769</v>
      </c>
      <c r="C170" s="82" t="s">
        <v>355</v>
      </c>
      <c r="D170" s="77">
        <v>39917</v>
      </c>
      <c r="E170" s="77">
        <v>42430</v>
      </c>
      <c r="F170" s="77">
        <v>29934</v>
      </c>
      <c r="G170" s="133" t="s">
        <v>184</v>
      </c>
      <c r="H170" s="104">
        <f t="shared" si="6"/>
        <v>16</v>
      </c>
      <c r="I170" s="105">
        <f t="shared" si="7"/>
        <v>2</v>
      </c>
      <c r="J170" s="83" t="s">
        <v>149</v>
      </c>
      <c r="K170" s="83" t="s">
        <v>415</v>
      </c>
      <c r="L170" s="83"/>
    </row>
    <row r="171" spans="1:12" ht="15" customHeight="1" x14ac:dyDescent="0.35">
      <c r="A171" s="81" t="s">
        <v>151</v>
      </c>
      <c r="B171" s="130">
        <v>15305082</v>
      </c>
      <c r="C171" s="82" t="s">
        <v>356</v>
      </c>
      <c r="D171" s="77">
        <v>39181</v>
      </c>
      <c r="E171" s="131">
        <v>40635</v>
      </c>
      <c r="F171" s="77">
        <v>29411</v>
      </c>
      <c r="G171" s="133" t="s">
        <v>186</v>
      </c>
      <c r="H171" s="104">
        <f t="shared" si="6"/>
        <v>18</v>
      </c>
      <c r="I171" s="105">
        <f t="shared" si="7"/>
        <v>2</v>
      </c>
      <c r="J171" s="83" t="s">
        <v>149</v>
      </c>
      <c r="K171" s="83" t="s">
        <v>415</v>
      </c>
      <c r="L171" s="83"/>
    </row>
    <row r="172" spans="1:12" ht="15" customHeight="1" x14ac:dyDescent="0.35">
      <c r="A172" s="81" t="s">
        <v>151</v>
      </c>
      <c r="B172" s="130">
        <v>15305212</v>
      </c>
      <c r="C172" s="82" t="s">
        <v>357</v>
      </c>
      <c r="D172" s="77">
        <v>39917</v>
      </c>
      <c r="E172" s="77">
        <v>41745</v>
      </c>
      <c r="F172" s="77">
        <v>29468</v>
      </c>
      <c r="G172" s="133" t="s">
        <v>184</v>
      </c>
      <c r="H172" s="104">
        <f t="shared" si="6"/>
        <v>16</v>
      </c>
      <c r="I172" s="105">
        <f t="shared" si="7"/>
        <v>2</v>
      </c>
      <c r="J172" s="83" t="s">
        <v>149</v>
      </c>
      <c r="K172" s="83" t="s">
        <v>415</v>
      </c>
      <c r="L172" s="83"/>
    </row>
    <row r="173" spans="1:12" ht="15" customHeight="1" x14ac:dyDescent="0.35">
      <c r="A173" s="81" t="s">
        <v>151</v>
      </c>
      <c r="B173" s="130">
        <v>15305825</v>
      </c>
      <c r="C173" s="82" t="s">
        <v>358</v>
      </c>
      <c r="D173" s="77">
        <v>38089</v>
      </c>
      <c r="E173" s="77">
        <v>38474</v>
      </c>
      <c r="F173" s="77">
        <v>29553</v>
      </c>
      <c r="G173" s="133" t="s">
        <v>186</v>
      </c>
      <c r="H173" s="104">
        <f t="shared" si="6"/>
        <v>21</v>
      </c>
      <c r="I173" s="105">
        <f t="shared" si="7"/>
        <v>2</v>
      </c>
      <c r="J173" s="83" t="s">
        <v>413</v>
      </c>
      <c r="K173" s="83" t="s">
        <v>414</v>
      </c>
      <c r="L173" s="83"/>
    </row>
    <row r="174" spans="1:12" ht="15" customHeight="1" x14ac:dyDescent="0.35">
      <c r="A174" s="81" t="s">
        <v>151</v>
      </c>
      <c r="B174" s="130">
        <v>15426402</v>
      </c>
      <c r="C174" s="82" t="s">
        <v>359</v>
      </c>
      <c r="D174" s="77">
        <v>38089</v>
      </c>
      <c r="E174" s="131">
        <v>39896</v>
      </c>
      <c r="F174" s="77">
        <v>29245</v>
      </c>
      <c r="G174" s="133" t="s">
        <v>186</v>
      </c>
      <c r="H174" s="104">
        <f t="shared" si="6"/>
        <v>21</v>
      </c>
      <c r="I174" s="105">
        <f t="shared" si="7"/>
        <v>2</v>
      </c>
      <c r="J174" s="83" t="s">
        <v>413</v>
      </c>
      <c r="K174" s="83" t="s">
        <v>414</v>
      </c>
      <c r="L174" s="83"/>
    </row>
    <row r="175" spans="1:12" ht="15" customHeight="1" x14ac:dyDescent="0.35">
      <c r="A175" s="81" t="s">
        <v>151</v>
      </c>
      <c r="B175" s="130">
        <v>15447595</v>
      </c>
      <c r="C175" s="82" t="s">
        <v>360</v>
      </c>
      <c r="D175" s="77">
        <v>39561</v>
      </c>
      <c r="E175" s="77">
        <v>42110</v>
      </c>
      <c r="F175" s="77">
        <v>29750</v>
      </c>
      <c r="G175" s="133" t="s">
        <v>184</v>
      </c>
      <c r="H175" s="104">
        <f t="shared" si="6"/>
        <v>17</v>
      </c>
      <c r="I175" s="105">
        <f t="shared" si="7"/>
        <v>1</v>
      </c>
      <c r="J175" s="83" t="s">
        <v>149</v>
      </c>
      <c r="K175" s="83" t="s">
        <v>415</v>
      </c>
      <c r="L175" s="83"/>
    </row>
    <row r="176" spans="1:12" ht="15" customHeight="1" x14ac:dyDescent="0.35">
      <c r="A176" s="81" t="s">
        <v>151</v>
      </c>
      <c r="B176" s="130">
        <v>15666815</v>
      </c>
      <c r="C176" s="82" t="s">
        <v>361</v>
      </c>
      <c r="D176" s="77">
        <v>39013</v>
      </c>
      <c r="E176" s="131">
        <v>39896</v>
      </c>
      <c r="F176" s="77">
        <v>30304</v>
      </c>
      <c r="G176" s="133" t="s">
        <v>186</v>
      </c>
      <c r="H176" s="104">
        <f t="shared" si="6"/>
        <v>18</v>
      </c>
      <c r="I176" s="105">
        <f t="shared" si="7"/>
        <v>6</v>
      </c>
      <c r="J176" s="83" t="s">
        <v>150</v>
      </c>
      <c r="K176" s="83" t="s">
        <v>414</v>
      </c>
      <c r="L176" s="83"/>
    </row>
    <row r="177" spans="1:12" ht="15" customHeight="1" x14ac:dyDescent="0.35">
      <c r="A177" s="81" t="s">
        <v>151</v>
      </c>
      <c r="B177" s="130">
        <v>15673679</v>
      </c>
      <c r="C177" s="82" t="s">
        <v>362</v>
      </c>
      <c r="D177" s="77">
        <v>39013</v>
      </c>
      <c r="E177" s="131">
        <v>39896</v>
      </c>
      <c r="F177" s="77">
        <v>30159</v>
      </c>
      <c r="G177" s="133" t="s">
        <v>186</v>
      </c>
      <c r="H177" s="104">
        <f t="shared" si="6"/>
        <v>18</v>
      </c>
      <c r="I177" s="105">
        <f t="shared" si="7"/>
        <v>6</v>
      </c>
      <c r="J177" s="83" t="s">
        <v>412</v>
      </c>
      <c r="K177" s="83" t="s">
        <v>414</v>
      </c>
      <c r="L177" s="83"/>
    </row>
    <row r="178" spans="1:12" ht="15" customHeight="1" x14ac:dyDescent="0.35">
      <c r="A178" s="81" t="s">
        <v>151</v>
      </c>
      <c r="B178" s="130">
        <v>15729320</v>
      </c>
      <c r="C178" s="82" t="s">
        <v>363</v>
      </c>
      <c r="D178" s="77">
        <v>39722</v>
      </c>
      <c r="E178" s="77">
        <v>39722</v>
      </c>
      <c r="F178" s="77">
        <v>30225</v>
      </c>
      <c r="G178" s="133" t="s">
        <v>184</v>
      </c>
      <c r="H178" s="104">
        <f t="shared" si="6"/>
        <v>16</v>
      </c>
      <c r="I178" s="105">
        <f t="shared" si="7"/>
        <v>7</v>
      </c>
      <c r="J178" s="83" t="s">
        <v>189</v>
      </c>
      <c r="K178" s="83" t="s">
        <v>415</v>
      </c>
      <c r="L178" s="83"/>
    </row>
    <row r="179" spans="1:12" ht="15" customHeight="1" x14ac:dyDescent="0.35">
      <c r="A179" s="81" t="s">
        <v>151</v>
      </c>
      <c r="B179" s="130">
        <v>15731059</v>
      </c>
      <c r="C179" s="82" t="s">
        <v>364</v>
      </c>
      <c r="D179" s="77">
        <v>39013</v>
      </c>
      <c r="E179" s="131">
        <v>39725</v>
      </c>
      <c r="F179" s="77">
        <v>30004</v>
      </c>
      <c r="G179" s="133" t="s">
        <v>186</v>
      </c>
      <c r="H179" s="104">
        <f t="shared" si="6"/>
        <v>18</v>
      </c>
      <c r="I179" s="105">
        <f t="shared" si="7"/>
        <v>6</v>
      </c>
      <c r="J179" s="83" t="s">
        <v>413</v>
      </c>
      <c r="K179" s="83" t="s">
        <v>414</v>
      </c>
      <c r="L179" s="83"/>
    </row>
    <row r="180" spans="1:12" ht="15" customHeight="1" x14ac:dyDescent="0.35">
      <c r="A180" s="81" t="s">
        <v>151</v>
      </c>
      <c r="B180" s="130">
        <v>15731646</v>
      </c>
      <c r="C180" s="82" t="s">
        <v>365</v>
      </c>
      <c r="D180" s="77">
        <v>38677</v>
      </c>
      <c r="E180" s="131">
        <v>39726</v>
      </c>
      <c r="F180" s="77">
        <v>30280</v>
      </c>
      <c r="G180" s="133" t="s">
        <v>186</v>
      </c>
      <c r="H180" s="104">
        <f t="shared" si="6"/>
        <v>19</v>
      </c>
      <c r="I180" s="105">
        <f t="shared" si="7"/>
        <v>6</v>
      </c>
      <c r="J180" s="83" t="s">
        <v>413</v>
      </c>
      <c r="K180" s="83" t="s">
        <v>414</v>
      </c>
      <c r="L180" s="83"/>
    </row>
    <row r="181" spans="1:12" ht="15" customHeight="1" x14ac:dyDescent="0.35">
      <c r="A181" s="81" t="s">
        <v>151</v>
      </c>
      <c r="B181" s="130">
        <v>15816942</v>
      </c>
      <c r="C181" s="82" t="s">
        <v>366</v>
      </c>
      <c r="D181" s="77">
        <v>39181</v>
      </c>
      <c r="E181" s="131">
        <v>39728</v>
      </c>
      <c r="F181" s="77">
        <v>28055</v>
      </c>
      <c r="G181" s="133" t="s">
        <v>184</v>
      </c>
      <c r="H181" s="104">
        <f t="shared" si="6"/>
        <v>18</v>
      </c>
      <c r="I181" s="105">
        <f t="shared" si="7"/>
        <v>2</v>
      </c>
      <c r="J181" s="83" t="s">
        <v>189</v>
      </c>
      <c r="K181" s="83" t="s">
        <v>414</v>
      </c>
      <c r="L181" s="83"/>
    </row>
    <row r="182" spans="1:12" ht="15" customHeight="1" x14ac:dyDescent="0.35">
      <c r="A182" s="81" t="s">
        <v>151</v>
      </c>
      <c r="B182" s="130">
        <v>15886212</v>
      </c>
      <c r="C182" s="82" t="s">
        <v>367</v>
      </c>
      <c r="D182" s="77">
        <v>41925</v>
      </c>
      <c r="E182" s="77">
        <v>41745</v>
      </c>
      <c r="F182" s="77">
        <v>28694</v>
      </c>
      <c r="G182" s="133" t="s">
        <v>184</v>
      </c>
      <c r="H182" s="104">
        <f t="shared" si="6"/>
        <v>10</v>
      </c>
      <c r="I182" s="105">
        <f t="shared" si="7"/>
        <v>7</v>
      </c>
      <c r="J182" s="83" t="s">
        <v>149</v>
      </c>
      <c r="K182" s="83" t="s">
        <v>415</v>
      </c>
      <c r="L182" s="83"/>
    </row>
    <row r="183" spans="1:12" ht="15" customHeight="1" x14ac:dyDescent="0.35">
      <c r="A183" s="81" t="s">
        <v>151</v>
      </c>
      <c r="B183" s="130">
        <v>15960723</v>
      </c>
      <c r="C183" s="82" t="s">
        <v>368</v>
      </c>
      <c r="D183" s="77">
        <v>38488</v>
      </c>
      <c r="E183" s="131">
        <v>39729</v>
      </c>
      <c r="F183" s="77">
        <v>30198</v>
      </c>
      <c r="G183" s="133" t="s">
        <v>186</v>
      </c>
      <c r="H183" s="104">
        <f t="shared" si="6"/>
        <v>20</v>
      </c>
      <c r="I183" s="105">
        <f t="shared" si="7"/>
        <v>1</v>
      </c>
      <c r="J183" s="83" t="s">
        <v>412</v>
      </c>
      <c r="K183" s="83" t="s">
        <v>414</v>
      </c>
      <c r="L183" s="83"/>
    </row>
    <row r="184" spans="1:12" ht="15" customHeight="1" x14ac:dyDescent="0.35">
      <c r="A184" s="81" t="s">
        <v>151</v>
      </c>
      <c r="B184" s="130">
        <v>16059297</v>
      </c>
      <c r="C184" s="82" t="s">
        <v>369</v>
      </c>
      <c r="D184" s="77">
        <v>38831</v>
      </c>
      <c r="E184" s="131">
        <v>39731</v>
      </c>
      <c r="F184" s="77">
        <v>30221</v>
      </c>
      <c r="G184" s="133" t="s">
        <v>186</v>
      </c>
      <c r="H184" s="104">
        <f t="shared" si="6"/>
        <v>19</v>
      </c>
      <c r="I184" s="105">
        <f t="shared" si="7"/>
        <v>1</v>
      </c>
      <c r="J184" s="83" t="s">
        <v>412</v>
      </c>
      <c r="K184" s="83" t="s">
        <v>414</v>
      </c>
      <c r="L184" s="83"/>
    </row>
    <row r="185" spans="1:12" ht="15" customHeight="1" x14ac:dyDescent="0.35">
      <c r="A185" s="81" t="s">
        <v>151</v>
      </c>
      <c r="B185" s="130">
        <v>16277833</v>
      </c>
      <c r="C185" s="82" t="s">
        <v>370</v>
      </c>
      <c r="D185" s="77">
        <v>41673</v>
      </c>
      <c r="E185" s="77">
        <v>41745</v>
      </c>
      <c r="F185" s="77">
        <v>30459</v>
      </c>
      <c r="G185" s="133" t="s">
        <v>186</v>
      </c>
      <c r="H185" s="104">
        <f t="shared" si="6"/>
        <v>11</v>
      </c>
      <c r="I185" s="105">
        <f t="shared" si="7"/>
        <v>4</v>
      </c>
      <c r="J185" s="83" t="s">
        <v>149</v>
      </c>
      <c r="K185" s="83" t="s">
        <v>415</v>
      </c>
      <c r="L185" s="83"/>
    </row>
    <row r="186" spans="1:12" ht="15" customHeight="1" x14ac:dyDescent="0.35">
      <c r="A186" s="81" t="s">
        <v>151</v>
      </c>
      <c r="B186" s="130">
        <v>16385878</v>
      </c>
      <c r="C186" s="82" t="s">
        <v>371</v>
      </c>
      <c r="D186" s="77">
        <v>40994</v>
      </c>
      <c r="E186" s="131">
        <v>39736</v>
      </c>
      <c r="F186" s="77">
        <v>30639</v>
      </c>
      <c r="G186" s="133" t="s">
        <v>186</v>
      </c>
      <c r="H186" s="104">
        <f t="shared" si="6"/>
        <v>13</v>
      </c>
      <c r="I186" s="105">
        <f t="shared" si="7"/>
        <v>2</v>
      </c>
      <c r="J186" s="83" t="s">
        <v>413</v>
      </c>
      <c r="K186" s="83" t="s">
        <v>414</v>
      </c>
      <c r="L186" s="83"/>
    </row>
    <row r="187" spans="1:12" ht="15" customHeight="1" x14ac:dyDescent="0.35">
      <c r="A187" s="81" t="s">
        <v>151</v>
      </c>
      <c r="B187" s="130">
        <v>16404065</v>
      </c>
      <c r="C187" s="82" t="s">
        <v>372</v>
      </c>
      <c r="D187" s="77">
        <v>39917</v>
      </c>
      <c r="E187" s="77">
        <v>41745</v>
      </c>
      <c r="F187" s="77">
        <v>30448</v>
      </c>
      <c r="G187" s="133" t="s">
        <v>184</v>
      </c>
      <c r="H187" s="104">
        <f t="shared" si="6"/>
        <v>16</v>
      </c>
      <c r="I187" s="105">
        <f t="shared" si="7"/>
        <v>2</v>
      </c>
      <c r="J187" s="83" t="s">
        <v>189</v>
      </c>
      <c r="K187" s="83" t="s">
        <v>414</v>
      </c>
      <c r="L187" s="83"/>
    </row>
    <row r="188" spans="1:12" ht="15" customHeight="1" x14ac:dyDescent="0.35">
      <c r="A188" s="81" t="s">
        <v>151</v>
      </c>
      <c r="B188" s="130">
        <v>16415498</v>
      </c>
      <c r="C188" s="82" t="s">
        <v>373</v>
      </c>
      <c r="D188" s="77">
        <v>39558</v>
      </c>
      <c r="E188" s="131">
        <v>39738</v>
      </c>
      <c r="F188" s="77">
        <v>31114</v>
      </c>
      <c r="G188" s="133" t="s">
        <v>186</v>
      </c>
      <c r="H188" s="104">
        <f t="shared" si="6"/>
        <v>17</v>
      </c>
      <c r="I188" s="105">
        <f t="shared" si="7"/>
        <v>1</v>
      </c>
      <c r="J188" s="83" t="s">
        <v>189</v>
      </c>
      <c r="K188" s="83" t="s">
        <v>414</v>
      </c>
      <c r="L188" s="83"/>
    </row>
    <row r="189" spans="1:12" ht="15" customHeight="1" x14ac:dyDescent="0.35">
      <c r="A189" s="81" t="s">
        <v>151</v>
      </c>
      <c r="B189" s="130">
        <v>16530980</v>
      </c>
      <c r="C189" s="82" t="s">
        <v>374</v>
      </c>
      <c r="D189" s="77">
        <v>39356</v>
      </c>
      <c r="E189" s="131">
        <v>39739</v>
      </c>
      <c r="F189" s="77">
        <v>30491</v>
      </c>
      <c r="G189" s="133" t="s">
        <v>184</v>
      </c>
      <c r="H189" s="104">
        <f t="shared" si="6"/>
        <v>17</v>
      </c>
      <c r="I189" s="105">
        <f t="shared" si="7"/>
        <v>7</v>
      </c>
      <c r="J189" s="83" t="s">
        <v>413</v>
      </c>
      <c r="K189" s="83" t="s">
        <v>414</v>
      </c>
      <c r="L189" s="83"/>
    </row>
    <row r="190" spans="1:12" ht="15" customHeight="1" x14ac:dyDescent="0.35">
      <c r="A190" s="81" t="s">
        <v>151</v>
      </c>
      <c r="B190" s="130">
        <v>16531765</v>
      </c>
      <c r="C190" s="82" t="s">
        <v>375</v>
      </c>
      <c r="D190" s="77">
        <v>39741</v>
      </c>
      <c r="E190" s="131">
        <v>39740</v>
      </c>
      <c r="F190" s="77">
        <v>30958</v>
      </c>
      <c r="G190" s="133" t="s">
        <v>184</v>
      </c>
      <c r="H190" s="104">
        <f t="shared" si="6"/>
        <v>16</v>
      </c>
      <c r="I190" s="105">
        <f t="shared" si="7"/>
        <v>6</v>
      </c>
      <c r="J190" s="83" t="s">
        <v>413</v>
      </c>
      <c r="K190" s="83" t="s">
        <v>414</v>
      </c>
      <c r="L190" s="83"/>
    </row>
    <row r="191" spans="1:12" ht="15" customHeight="1" x14ac:dyDescent="0.35">
      <c r="A191" s="81" t="s">
        <v>151</v>
      </c>
      <c r="B191" s="130">
        <v>16584927</v>
      </c>
      <c r="C191" s="82" t="s">
        <v>376</v>
      </c>
      <c r="D191" s="77">
        <v>40829</v>
      </c>
      <c r="E191" s="77">
        <v>40829</v>
      </c>
      <c r="F191" s="77">
        <v>30251</v>
      </c>
      <c r="G191" s="133" t="s">
        <v>186</v>
      </c>
      <c r="H191" s="104">
        <f t="shared" si="6"/>
        <v>13</v>
      </c>
      <c r="I191" s="105">
        <f t="shared" si="7"/>
        <v>7</v>
      </c>
      <c r="J191" s="83" t="s">
        <v>413</v>
      </c>
      <c r="K191" s="83" t="s">
        <v>414</v>
      </c>
      <c r="L191" s="83"/>
    </row>
    <row r="192" spans="1:12" ht="15" customHeight="1" x14ac:dyDescent="0.35">
      <c r="A192" s="81" t="s">
        <v>151</v>
      </c>
      <c r="B192" s="130">
        <v>16768751</v>
      </c>
      <c r="C192" s="82" t="s">
        <v>377</v>
      </c>
      <c r="D192" s="77">
        <v>41678</v>
      </c>
      <c r="E192" s="77">
        <v>41745</v>
      </c>
      <c r="F192" s="77">
        <v>30880</v>
      </c>
      <c r="G192" s="133" t="s">
        <v>186</v>
      </c>
      <c r="H192" s="104">
        <f t="shared" si="6"/>
        <v>11</v>
      </c>
      <c r="I192" s="105">
        <f t="shared" si="7"/>
        <v>3</v>
      </c>
      <c r="J192" s="83" t="s">
        <v>189</v>
      </c>
      <c r="K192" s="83" t="s">
        <v>414</v>
      </c>
      <c r="L192" s="83"/>
    </row>
    <row r="193" spans="1:12" ht="15" customHeight="1" x14ac:dyDescent="0.35">
      <c r="A193" s="81" t="s">
        <v>151</v>
      </c>
      <c r="B193" s="130">
        <v>16840344</v>
      </c>
      <c r="C193" s="82" t="s">
        <v>378</v>
      </c>
      <c r="D193" s="77">
        <v>42110</v>
      </c>
      <c r="E193" s="77">
        <v>41745</v>
      </c>
      <c r="F193" s="77">
        <v>30922</v>
      </c>
      <c r="G193" s="133" t="s">
        <v>186</v>
      </c>
      <c r="H193" s="104">
        <f t="shared" si="6"/>
        <v>10</v>
      </c>
      <c r="I193" s="105">
        <f t="shared" si="7"/>
        <v>2</v>
      </c>
      <c r="J193" s="83" t="s">
        <v>413</v>
      </c>
      <c r="K193" s="83" t="s">
        <v>414</v>
      </c>
      <c r="L193" s="83"/>
    </row>
    <row r="194" spans="1:12" ht="15" customHeight="1" x14ac:dyDescent="0.35">
      <c r="A194" s="81" t="s">
        <v>151</v>
      </c>
      <c r="B194" s="130">
        <v>17012335</v>
      </c>
      <c r="C194" s="82" t="s">
        <v>379</v>
      </c>
      <c r="D194" s="77">
        <v>38831</v>
      </c>
      <c r="E194" s="131">
        <v>39742</v>
      </c>
      <c r="F194" s="77">
        <v>30851</v>
      </c>
      <c r="G194" s="133" t="s">
        <v>186</v>
      </c>
      <c r="H194" s="104">
        <f t="shared" si="6"/>
        <v>19</v>
      </c>
      <c r="I194" s="105">
        <f t="shared" si="7"/>
        <v>1</v>
      </c>
      <c r="J194" s="83" t="s">
        <v>189</v>
      </c>
      <c r="K194" s="83" t="s">
        <v>414</v>
      </c>
      <c r="L194" s="83"/>
    </row>
    <row r="195" spans="1:12" ht="15" customHeight="1" x14ac:dyDescent="0.35">
      <c r="A195" s="81" t="s">
        <v>151</v>
      </c>
      <c r="B195" s="130">
        <v>17012476</v>
      </c>
      <c r="C195" s="82" t="s">
        <v>380</v>
      </c>
      <c r="D195" s="77">
        <v>40994</v>
      </c>
      <c r="E195" s="77">
        <v>41745</v>
      </c>
      <c r="F195" s="77">
        <v>31369</v>
      </c>
      <c r="G195" s="133" t="s">
        <v>184</v>
      </c>
      <c r="H195" s="104">
        <f t="shared" si="6"/>
        <v>13</v>
      </c>
      <c r="I195" s="105">
        <f t="shared" si="7"/>
        <v>2</v>
      </c>
      <c r="J195" s="83" t="s">
        <v>189</v>
      </c>
      <c r="K195" s="83" t="s">
        <v>414</v>
      </c>
      <c r="L195" s="83"/>
    </row>
    <row r="196" spans="1:12" ht="15" customHeight="1" x14ac:dyDescent="0.35">
      <c r="A196" s="81" t="s">
        <v>151</v>
      </c>
      <c r="B196" s="130">
        <v>17018748</v>
      </c>
      <c r="C196" s="82" t="s">
        <v>381</v>
      </c>
      <c r="D196" s="77">
        <v>40105</v>
      </c>
      <c r="E196" s="77">
        <v>42110</v>
      </c>
      <c r="F196" s="77">
        <v>30963</v>
      </c>
      <c r="G196" s="133" t="s">
        <v>184</v>
      </c>
      <c r="H196" s="104">
        <f t="shared" si="6"/>
        <v>15</v>
      </c>
      <c r="I196" s="105">
        <f t="shared" si="7"/>
        <v>6</v>
      </c>
      <c r="J196" s="83" t="s">
        <v>189</v>
      </c>
      <c r="K196" s="83" t="s">
        <v>415</v>
      </c>
      <c r="L196" s="83"/>
    </row>
    <row r="197" spans="1:12" ht="15" customHeight="1" x14ac:dyDescent="0.35">
      <c r="A197" s="81" t="s">
        <v>151</v>
      </c>
      <c r="B197" s="130">
        <v>17195648</v>
      </c>
      <c r="C197" s="82" t="s">
        <v>382</v>
      </c>
      <c r="D197" s="77">
        <v>40639</v>
      </c>
      <c r="E197" s="77">
        <v>41745</v>
      </c>
      <c r="F197" s="77">
        <v>31324</v>
      </c>
      <c r="G197" s="133" t="s">
        <v>184</v>
      </c>
      <c r="H197" s="104">
        <f t="shared" si="6"/>
        <v>14</v>
      </c>
      <c r="I197" s="105">
        <f t="shared" si="7"/>
        <v>2</v>
      </c>
      <c r="J197" s="83" t="s">
        <v>189</v>
      </c>
      <c r="K197" s="83" t="s">
        <v>415</v>
      </c>
      <c r="L197" s="83"/>
    </row>
    <row r="198" spans="1:12" ht="15" customHeight="1" x14ac:dyDescent="0.35">
      <c r="A198" s="81" t="s">
        <v>151</v>
      </c>
      <c r="B198" s="130">
        <v>17572895</v>
      </c>
      <c r="C198" s="82" t="s">
        <v>383</v>
      </c>
      <c r="D198" s="77">
        <v>40829</v>
      </c>
      <c r="E198" s="131">
        <v>39747</v>
      </c>
      <c r="F198" s="77">
        <v>30825</v>
      </c>
      <c r="G198" s="133" t="s">
        <v>184</v>
      </c>
      <c r="H198" s="104">
        <f t="shared" si="6"/>
        <v>13</v>
      </c>
      <c r="I198" s="105">
        <f t="shared" si="7"/>
        <v>7</v>
      </c>
      <c r="J198" s="83" t="s">
        <v>412</v>
      </c>
      <c r="K198" s="83" t="s">
        <v>414</v>
      </c>
      <c r="L198" s="83"/>
    </row>
    <row r="199" spans="1:12" ht="15" customHeight="1" x14ac:dyDescent="0.35">
      <c r="A199" s="81" t="s">
        <v>151</v>
      </c>
      <c r="B199" s="130">
        <v>17600014</v>
      </c>
      <c r="C199" s="82" t="s">
        <v>384</v>
      </c>
      <c r="D199" s="77">
        <v>42110</v>
      </c>
      <c r="E199" s="77">
        <v>41745</v>
      </c>
      <c r="F199" s="77">
        <v>31047</v>
      </c>
      <c r="G199" s="133" t="s">
        <v>184</v>
      </c>
      <c r="H199" s="104">
        <f t="shared" si="6"/>
        <v>10</v>
      </c>
      <c r="I199" s="105">
        <f t="shared" si="7"/>
        <v>2</v>
      </c>
      <c r="J199" s="83" t="s">
        <v>149</v>
      </c>
      <c r="K199" s="83" t="s">
        <v>415</v>
      </c>
      <c r="L199" s="83"/>
    </row>
    <row r="200" spans="1:12" ht="15" customHeight="1" x14ac:dyDescent="0.35">
      <c r="A200" s="81" t="s">
        <v>151</v>
      </c>
      <c r="B200" s="130">
        <v>17640068</v>
      </c>
      <c r="C200" s="82" t="s">
        <v>385</v>
      </c>
      <c r="D200" s="77">
        <v>41673</v>
      </c>
      <c r="E200" s="77">
        <v>41745</v>
      </c>
      <c r="F200" s="77">
        <v>31371</v>
      </c>
      <c r="G200" s="133" t="s">
        <v>184</v>
      </c>
      <c r="H200" s="104">
        <f t="shared" si="6"/>
        <v>11</v>
      </c>
      <c r="I200" s="105">
        <f t="shared" si="7"/>
        <v>4</v>
      </c>
      <c r="J200" s="83" t="s">
        <v>149</v>
      </c>
      <c r="K200" s="83" t="s">
        <v>415</v>
      </c>
      <c r="L200" s="83"/>
    </row>
    <row r="201" spans="1:12" ht="15" customHeight="1" x14ac:dyDescent="0.35">
      <c r="A201" s="81" t="s">
        <v>151</v>
      </c>
      <c r="B201" s="130">
        <v>17852461</v>
      </c>
      <c r="C201" s="82" t="s">
        <v>386</v>
      </c>
      <c r="D201" s="77">
        <v>41204</v>
      </c>
      <c r="E201" s="77">
        <v>41745</v>
      </c>
      <c r="F201" s="77">
        <v>31143</v>
      </c>
      <c r="G201" s="133" t="s">
        <v>186</v>
      </c>
      <c r="H201" s="104">
        <f t="shared" si="6"/>
        <v>12</v>
      </c>
      <c r="I201" s="105">
        <f t="shared" si="7"/>
        <v>6</v>
      </c>
      <c r="J201" s="83" t="s">
        <v>149</v>
      </c>
      <c r="K201" s="83" t="s">
        <v>415</v>
      </c>
      <c r="L201" s="83"/>
    </row>
    <row r="202" spans="1:12" ht="15" customHeight="1" x14ac:dyDescent="0.35">
      <c r="A202" s="81" t="s">
        <v>151</v>
      </c>
      <c r="B202" s="130">
        <v>17853543</v>
      </c>
      <c r="C202" s="82" t="s">
        <v>387</v>
      </c>
      <c r="D202" s="77">
        <v>40497</v>
      </c>
      <c r="E202" s="77">
        <v>41758</v>
      </c>
      <c r="F202" s="77">
        <v>31271</v>
      </c>
      <c r="G202" s="133" t="s">
        <v>186</v>
      </c>
      <c r="H202" s="104">
        <f t="shared" si="6"/>
        <v>14</v>
      </c>
      <c r="I202" s="105">
        <f t="shared" si="7"/>
        <v>6</v>
      </c>
      <c r="J202" s="83" t="s">
        <v>189</v>
      </c>
      <c r="K202" s="83" t="s">
        <v>414</v>
      </c>
      <c r="L202" s="83"/>
    </row>
    <row r="203" spans="1:12" ht="15" customHeight="1" x14ac:dyDescent="0.35">
      <c r="A203" s="81" t="s">
        <v>151</v>
      </c>
      <c r="B203" s="130">
        <v>17858584</v>
      </c>
      <c r="C203" s="82" t="s">
        <v>388</v>
      </c>
      <c r="D203" s="77">
        <v>45000</v>
      </c>
      <c r="E203" s="77">
        <v>45000</v>
      </c>
      <c r="F203" s="77">
        <v>31471</v>
      </c>
      <c r="G203" s="133" t="s">
        <v>186</v>
      </c>
      <c r="H203" s="104">
        <f t="shared" si="6"/>
        <v>2</v>
      </c>
      <c r="I203" s="105">
        <f t="shared" si="7"/>
        <v>2</v>
      </c>
      <c r="J203" s="83" t="s">
        <v>149</v>
      </c>
      <c r="K203" s="83" t="s">
        <v>415</v>
      </c>
      <c r="L203" s="83"/>
    </row>
    <row r="204" spans="1:12" ht="15" customHeight="1" x14ac:dyDescent="0.35">
      <c r="A204" s="81" t="s">
        <v>151</v>
      </c>
      <c r="B204" s="130">
        <v>17860784</v>
      </c>
      <c r="C204" s="82" t="s">
        <v>389</v>
      </c>
      <c r="D204" s="77">
        <v>40288</v>
      </c>
      <c r="E204" s="77">
        <v>41745</v>
      </c>
      <c r="F204" s="77">
        <v>31591</v>
      </c>
      <c r="G204" s="133" t="s">
        <v>184</v>
      </c>
      <c r="H204" s="104">
        <f t="shared" si="6"/>
        <v>15</v>
      </c>
      <c r="I204" s="105">
        <f t="shared" si="7"/>
        <v>1</v>
      </c>
      <c r="J204" s="83" t="s">
        <v>149</v>
      </c>
      <c r="K204" s="83" t="s">
        <v>415</v>
      </c>
      <c r="L204" s="83"/>
    </row>
    <row r="205" spans="1:12" ht="15" customHeight="1" x14ac:dyDescent="0.35">
      <c r="A205" s="81" t="s">
        <v>151</v>
      </c>
      <c r="B205" s="130">
        <v>18332119</v>
      </c>
      <c r="C205" s="82" t="s">
        <v>390</v>
      </c>
      <c r="D205" s="77">
        <v>40634</v>
      </c>
      <c r="E205" s="131">
        <v>39749</v>
      </c>
      <c r="F205" s="77">
        <v>31570</v>
      </c>
      <c r="G205" s="133" t="s">
        <v>186</v>
      </c>
      <c r="H205" s="104">
        <f t="shared" si="6"/>
        <v>14</v>
      </c>
      <c r="I205" s="105">
        <f t="shared" si="7"/>
        <v>2</v>
      </c>
      <c r="J205" s="83" t="s">
        <v>413</v>
      </c>
      <c r="K205" s="83" t="s">
        <v>415</v>
      </c>
      <c r="L205" s="83"/>
    </row>
    <row r="206" spans="1:12" ht="15" customHeight="1" x14ac:dyDescent="0.35">
      <c r="A206" s="81" t="s">
        <v>151</v>
      </c>
      <c r="B206" s="130">
        <v>18332316</v>
      </c>
      <c r="C206" s="82" t="s">
        <v>391</v>
      </c>
      <c r="D206" s="77">
        <v>42278</v>
      </c>
      <c r="E206" s="131">
        <v>42278</v>
      </c>
      <c r="F206" s="77">
        <v>32686</v>
      </c>
      <c r="G206" s="133" t="s">
        <v>186</v>
      </c>
      <c r="H206" s="104">
        <f t="shared" si="6"/>
        <v>9</v>
      </c>
      <c r="I206" s="105">
        <f t="shared" si="7"/>
        <v>7</v>
      </c>
      <c r="J206" s="83" t="s">
        <v>149</v>
      </c>
      <c r="K206" s="83" t="s">
        <v>415</v>
      </c>
      <c r="L206" s="83"/>
    </row>
    <row r="207" spans="1:12" ht="15" customHeight="1" x14ac:dyDescent="0.35">
      <c r="A207" s="81" t="s">
        <v>151</v>
      </c>
      <c r="B207" s="130">
        <v>18334262</v>
      </c>
      <c r="C207" s="82" t="s">
        <v>392</v>
      </c>
      <c r="D207" s="77">
        <v>40639</v>
      </c>
      <c r="E207" s="77">
        <v>41745</v>
      </c>
      <c r="F207" s="77">
        <v>32000</v>
      </c>
      <c r="G207" s="133" t="s">
        <v>186</v>
      </c>
      <c r="H207" s="104">
        <f t="shared" si="6"/>
        <v>14</v>
      </c>
      <c r="I207" s="105">
        <f t="shared" si="7"/>
        <v>2</v>
      </c>
      <c r="J207" s="83" t="s">
        <v>189</v>
      </c>
      <c r="K207" s="83" t="s">
        <v>414</v>
      </c>
      <c r="L207" s="83"/>
    </row>
    <row r="208" spans="1:12" ht="15" customHeight="1" x14ac:dyDescent="0.35">
      <c r="A208" s="81" t="s">
        <v>151</v>
      </c>
      <c r="B208" s="130">
        <v>18430849</v>
      </c>
      <c r="C208" s="82" t="s">
        <v>393</v>
      </c>
      <c r="D208" s="77">
        <v>42110</v>
      </c>
      <c r="E208" s="77">
        <v>41745</v>
      </c>
      <c r="F208" s="77">
        <v>30808</v>
      </c>
      <c r="G208" s="133" t="s">
        <v>184</v>
      </c>
      <c r="H208" s="104">
        <f t="shared" si="6"/>
        <v>10</v>
      </c>
      <c r="I208" s="105">
        <f t="shared" si="7"/>
        <v>2</v>
      </c>
      <c r="J208" s="83" t="s">
        <v>189</v>
      </c>
      <c r="K208" s="83" t="s">
        <v>414</v>
      </c>
      <c r="L208" s="83"/>
    </row>
    <row r="209" spans="1:12" ht="15" customHeight="1" x14ac:dyDescent="0.35">
      <c r="A209" s="81" t="s">
        <v>151</v>
      </c>
      <c r="B209" s="130">
        <v>18735911</v>
      </c>
      <c r="C209" s="82" t="s">
        <v>394</v>
      </c>
      <c r="D209" s="77">
        <v>45000</v>
      </c>
      <c r="E209" s="77">
        <v>45000</v>
      </c>
      <c r="F209" s="77">
        <v>32219</v>
      </c>
      <c r="G209" s="133" t="s">
        <v>184</v>
      </c>
      <c r="H209" s="104">
        <f t="shared" si="6"/>
        <v>2</v>
      </c>
      <c r="I209" s="105">
        <f t="shared" si="7"/>
        <v>2</v>
      </c>
      <c r="J209" s="83" t="s">
        <v>149</v>
      </c>
      <c r="K209" s="83" t="s">
        <v>415</v>
      </c>
      <c r="L209" s="83"/>
    </row>
    <row r="210" spans="1:12" ht="15" customHeight="1" x14ac:dyDescent="0.35">
      <c r="A210" s="81" t="s">
        <v>151</v>
      </c>
      <c r="B210" s="130">
        <v>18736009</v>
      </c>
      <c r="C210" s="82" t="s">
        <v>395</v>
      </c>
      <c r="D210" s="77">
        <v>45000</v>
      </c>
      <c r="E210" s="77">
        <v>45000</v>
      </c>
      <c r="F210" s="77">
        <v>32501</v>
      </c>
      <c r="G210" s="133" t="s">
        <v>186</v>
      </c>
      <c r="H210" s="104">
        <f t="shared" si="6"/>
        <v>2</v>
      </c>
      <c r="I210" s="105">
        <f t="shared" si="7"/>
        <v>2</v>
      </c>
      <c r="J210" s="83" t="s">
        <v>149</v>
      </c>
      <c r="K210" s="83" t="s">
        <v>415</v>
      </c>
      <c r="L210" s="83"/>
    </row>
    <row r="211" spans="1:12" ht="15" customHeight="1" x14ac:dyDescent="0.35">
      <c r="A211" s="81" t="s">
        <v>151</v>
      </c>
      <c r="B211" s="130">
        <v>18862378</v>
      </c>
      <c r="C211" s="82" t="s">
        <v>396</v>
      </c>
      <c r="D211" s="77">
        <v>40994</v>
      </c>
      <c r="E211" s="77">
        <v>41745</v>
      </c>
      <c r="F211" s="77">
        <v>32126</v>
      </c>
      <c r="G211" s="133" t="s">
        <v>186</v>
      </c>
      <c r="H211" s="104">
        <f t="shared" si="6"/>
        <v>13</v>
      </c>
      <c r="I211" s="105">
        <f t="shared" si="7"/>
        <v>2</v>
      </c>
      <c r="J211" s="83" t="s">
        <v>189</v>
      </c>
      <c r="K211" s="83" t="s">
        <v>415</v>
      </c>
      <c r="L211" s="83"/>
    </row>
    <row r="212" spans="1:12" ht="15" customHeight="1" x14ac:dyDescent="0.35">
      <c r="A212" s="81" t="s">
        <v>151</v>
      </c>
      <c r="B212" s="130">
        <v>18897166</v>
      </c>
      <c r="C212" s="82" t="s">
        <v>397</v>
      </c>
      <c r="D212" s="77">
        <v>42110</v>
      </c>
      <c r="E212" s="77">
        <v>41745</v>
      </c>
      <c r="F212" s="77">
        <v>31967</v>
      </c>
      <c r="G212" s="133" t="s">
        <v>186</v>
      </c>
      <c r="H212" s="104">
        <f t="shared" si="6"/>
        <v>10</v>
      </c>
      <c r="I212" s="105">
        <f t="shared" si="7"/>
        <v>2</v>
      </c>
      <c r="J212" s="83" t="s">
        <v>413</v>
      </c>
      <c r="K212" s="83" t="s">
        <v>414</v>
      </c>
      <c r="L212" s="83"/>
    </row>
    <row r="213" spans="1:12" ht="15" customHeight="1" x14ac:dyDescent="0.35">
      <c r="A213" s="81" t="s">
        <v>151</v>
      </c>
      <c r="B213" s="130">
        <v>18997213</v>
      </c>
      <c r="C213" s="82" t="s">
        <v>398</v>
      </c>
      <c r="D213" s="77">
        <v>41204</v>
      </c>
      <c r="E213" s="77">
        <v>41745</v>
      </c>
      <c r="F213" s="77">
        <v>32759</v>
      </c>
      <c r="G213" s="133" t="s">
        <v>186</v>
      </c>
      <c r="H213" s="104">
        <f t="shared" si="6"/>
        <v>12</v>
      </c>
      <c r="I213" s="105">
        <f t="shared" si="7"/>
        <v>6</v>
      </c>
      <c r="J213" s="83" t="s">
        <v>189</v>
      </c>
      <c r="K213" s="83" t="s">
        <v>414</v>
      </c>
      <c r="L213" s="83"/>
    </row>
    <row r="214" spans="1:12" ht="15" customHeight="1" x14ac:dyDescent="0.35">
      <c r="A214" s="81" t="s">
        <v>151</v>
      </c>
      <c r="B214" s="130">
        <v>18997901</v>
      </c>
      <c r="C214" s="82" t="s">
        <v>399</v>
      </c>
      <c r="D214" s="77">
        <v>40639</v>
      </c>
      <c r="E214" s="77">
        <v>41745</v>
      </c>
      <c r="F214" s="77">
        <v>31872</v>
      </c>
      <c r="G214" s="133" t="s">
        <v>186</v>
      </c>
      <c r="H214" s="104">
        <f t="shared" si="6"/>
        <v>14</v>
      </c>
      <c r="I214" s="105">
        <f t="shared" si="7"/>
        <v>2</v>
      </c>
      <c r="J214" s="83" t="s">
        <v>149</v>
      </c>
      <c r="K214" s="83" t="s">
        <v>415</v>
      </c>
      <c r="L214" s="83"/>
    </row>
    <row r="215" spans="1:12" ht="15" customHeight="1" x14ac:dyDescent="0.35">
      <c r="A215" s="81" t="s">
        <v>151</v>
      </c>
      <c r="B215" s="130">
        <v>19105863</v>
      </c>
      <c r="C215" s="82" t="s">
        <v>400</v>
      </c>
      <c r="D215" s="77">
        <v>41372</v>
      </c>
      <c r="E215" s="77">
        <v>41745</v>
      </c>
      <c r="F215" s="77">
        <v>32619</v>
      </c>
      <c r="G215" s="133" t="s">
        <v>184</v>
      </c>
      <c r="H215" s="104">
        <f t="shared" ref="H215:H218" si="8">IF(D215&gt;0,INT(DAYS360(D215,"30/06/2025")/360),"")</f>
        <v>12</v>
      </c>
      <c r="I215" s="105">
        <f t="shared" ref="I215:I218" si="9">IF(D215&gt;0,INT((DAYS360(D215,"30/06/2025")/360-H215)*10),"")</f>
        <v>2</v>
      </c>
      <c r="J215" s="83" t="s">
        <v>412</v>
      </c>
      <c r="K215" s="83" t="s">
        <v>414</v>
      </c>
      <c r="L215" s="83"/>
    </row>
    <row r="216" spans="1:12" ht="15" customHeight="1" x14ac:dyDescent="0.35">
      <c r="A216" s="81" t="s">
        <v>151</v>
      </c>
      <c r="B216" s="130">
        <v>19113644</v>
      </c>
      <c r="C216" s="82" t="s">
        <v>401</v>
      </c>
      <c r="D216" s="77">
        <v>45000</v>
      </c>
      <c r="E216" s="77">
        <v>45000</v>
      </c>
      <c r="F216" s="77">
        <v>31958</v>
      </c>
      <c r="G216" s="133" t="s">
        <v>184</v>
      </c>
      <c r="H216" s="104">
        <f t="shared" si="8"/>
        <v>2</v>
      </c>
      <c r="I216" s="105">
        <f t="shared" si="9"/>
        <v>2</v>
      </c>
      <c r="J216" s="83" t="s">
        <v>149</v>
      </c>
      <c r="K216" s="83" t="s">
        <v>415</v>
      </c>
      <c r="L216" s="83"/>
    </row>
    <row r="217" spans="1:12" ht="15" customHeight="1" x14ac:dyDescent="0.35">
      <c r="A217" s="81" t="s">
        <v>151</v>
      </c>
      <c r="B217" s="130">
        <v>19164474</v>
      </c>
      <c r="C217" s="82" t="s">
        <v>402</v>
      </c>
      <c r="D217" s="77">
        <v>42116</v>
      </c>
      <c r="E217" s="77">
        <v>42116</v>
      </c>
      <c r="F217" s="77">
        <v>32353</v>
      </c>
      <c r="G217" s="133" t="s">
        <v>186</v>
      </c>
      <c r="H217" s="104">
        <f t="shared" si="8"/>
        <v>10</v>
      </c>
      <c r="I217" s="105">
        <f t="shared" si="9"/>
        <v>1</v>
      </c>
      <c r="J217" s="83" t="s">
        <v>189</v>
      </c>
      <c r="K217" s="83" t="s">
        <v>415</v>
      </c>
      <c r="L217" s="83"/>
    </row>
    <row r="218" spans="1:12" ht="15" customHeight="1" x14ac:dyDescent="0.35">
      <c r="A218" s="81" t="s">
        <v>151</v>
      </c>
      <c r="B218" s="130">
        <v>19347839</v>
      </c>
      <c r="C218" s="82" t="s">
        <v>403</v>
      </c>
      <c r="D218" s="77">
        <v>41925</v>
      </c>
      <c r="E218" s="77">
        <v>41745</v>
      </c>
      <c r="F218" s="77">
        <v>31402</v>
      </c>
      <c r="G218" s="133" t="s">
        <v>184</v>
      </c>
      <c r="H218" s="104">
        <f t="shared" si="8"/>
        <v>10</v>
      </c>
      <c r="I218" s="105">
        <f t="shared" si="9"/>
        <v>7</v>
      </c>
      <c r="J218" s="83" t="s">
        <v>413</v>
      </c>
      <c r="K218" s="83" t="s">
        <v>414</v>
      </c>
      <c r="L218" s="83"/>
    </row>
    <row r="219" spans="1:12" ht="15" customHeight="1" x14ac:dyDescent="0.35">
      <c r="A219" s="81" t="s">
        <v>151</v>
      </c>
      <c r="B219" s="130">
        <v>19697097</v>
      </c>
      <c r="C219" s="82" t="s">
        <v>404</v>
      </c>
      <c r="D219" s="77">
        <v>42110</v>
      </c>
      <c r="E219" s="77">
        <v>41745</v>
      </c>
      <c r="F219" s="77">
        <v>32378</v>
      </c>
      <c r="G219" s="133" t="s">
        <v>186</v>
      </c>
      <c r="H219" s="104">
        <f t="shared" si="4"/>
        <v>10</v>
      </c>
      <c r="I219" s="105">
        <f t="shared" si="5"/>
        <v>2</v>
      </c>
      <c r="J219" s="83" t="s">
        <v>149</v>
      </c>
      <c r="K219" s="83" t="s">
        <v>415</v>
      </c>
      <c r="L219" s="83"/>
    </row>
    <row r="220" spans="1:12" ht="15" customHeight="1" x14ac:dyDescent="0.35">
      <c r="A220" s="81" t="s">
        <v>151</v>
      </c>
      <c r="B220" s="130">
        <v>19886903</v>
      </c>
      <c r="C220" s="82" t="s">
        <v>405</v>
      </c>
      <c r="D220" s="77">
        <v>45000</v>
      </c>
      <c r="E220" s="77">
        <v>45000</v>
      </c>
      <c r="F220" s="77">
        <v>33385</v>
      </c>
      <c r="G220" s="133" t="s">
        <v>186</v>
      </c>
      <c r="H220" s="104">
        <f t="shared" si="4"/>
        <v>2</v>
      </c>
      <c r="I220" s="105">
        <f t="shared" si="5"/>
        <v>2</v>
      </c>
      <c r="J220" s="83" t="s">
        <v>149</v>
      </c>
      <c r="K220" s="83" t="s">
        <v>415</v>
      </c>
      <c r="L220" s="83"/>
    </row>
    <row r="221" spans="1:12" ht="15" customHeight="1" x14ac:dyDescent="0.35">
      <c r="A221" s="81" t="s">
        <v>151</v>
      </c>
      <c r="B221" s="130">
        <v>19902922</v>
      </c>
      <c r="C221" s="82" t="s">
        <v>406</v>
      </c>
      <c r="D221" s="77">
        <v>41965</v>
      </c>
      <c r="E221" s="77">
        <v>41925</v>
      </c>
      <c r="F221" s="77">
        <v>32435</v>
      </c>
      <c r="G221" s="133" t="s">
        <v>186</v>
      </c>
      <c r="H221" s="104">
        <f t="shared" si="4"/>
        <v>10</v>
      </c>
      <c r="I221" s="105">
        <f t="shared" si="5"/>
        <v>6</v>
      </c>
      <c r="J221" s="83" t="s">
        <v>149</v>
      </c>
      <c r="K221" s="83" t="s">
        <v>415</v>
      </c>
      <c r="L221" s="83"/>
    </row>
    <row r="222" spans="1:12" ht="15" customHeight="1" x14ac:dyDescent="0.35">
      <c r="A222" s="81" t="s">
        <v>151</v>
      </c>
      <c r="B222" s="130">
        <v>20187261</v>
      </c>
      <c r="C222" s="82" t="s">
        <v>407</v>
      </c>
      <c r="D222" s="77">
        <v>42430</v>
      </c>
      <c r="E222" s="77">
        <v>42430</v>
      </c>
      <c r="F222" s="77">
        <v>33233</v>
      </c>
      <c r="G222" s="133" t="s">
        <v>184</v>
      </c>
      <c r="H222" s="104">
        <f t="shared" si="4"/>
        <v>9</v>
      </c>
      <c r="I222" s="105">
        <f t="shared" si="5"/>
        <v>3</v>
      </c>
      <c r="J222" s="83" t="s">
        <v>149</v>
      </c>
      <c r="K222" s="83" t="s">
        <v>415</v>
      </c>
      <c r="L222" s="83"/>
    </row>
    <row r="223" spans="1:12" ht="15" customHeight="1" x14ac:dyDescent="0.35">
      <c r="A223" s="81" t="s">
        <v>151</v>
      </c>
      <c r="B223" s="130">
        <v>20670103</v>
      </c>
      <c r="C223" s="82" t="s">
        <v>408</v>
      </c>
      <c r="D223" s="77">
        <v>43784</v>
      </c>
      <c r="E223" s="77">
        <v>45299</v>
      </c>
      <c r="F223" s="77">
        <v>33320</v>
      </c>
      <c r="G223" s="133" t="s">
        <v>186</v>
      </c>
      <c r="H223" s="104">
        <f t="shared" si="4"/>
        <v>5</v>
      </c>
      <c r="I223" s="105">
        <f t="shared" si="5"/>
        <v>6</v>
      </c>
      <c r="J223" s="83" t="s">
        <v>149</v>
      </c>
      <c r="K223" s="83" t="s">
        <v>415</v>
      </c>
      <c r="L223" s="83"/>
    </row>
    <row r="224" spans="1:12" ht="15" customHeight="1" x14ac:dyDescent="0.35">
      <c r="A224" s="81" t="s">
        <v>151</v>
      </c>
      <c r="B224" s="130">
        <v>25163267</v>
      </c>
      <c r="C224" s="82" t="s">
        <v>409</v>
      </c>
      <c r="D224" s="77">
        <v>45000</v>
      </c>
      <c r="E224" s="77">
        <v>45000</v>
      </c>
      <c r="F224" s="77">
        <v>34809</v>
      </c>
      <c r="G224" s="133" t="s">
        <v>186</v>
      </c>
      <c r="H224" s="104">
        <f t="shared" si="4"/>
        <v>2</v>
      </c>
      <c r="I224" s="105">
        <f t="shared" si="5"/>
        <v>2</v>
      </c>
      <c r="J224" s="83" t="s">
        <v>149</v>
      </c>
      <c r="K224" s="83" t="s">
        <v>415</v>
      </c>
      <c r="L224" s="83"/>
    </row>
    <row r="225" spans="1:12" ht="15" customHeight="1" x14ac:dyDescent="0.35">
      <c r="A225" s="81" t="s">
        <v>151</v>
      </c>
      <c r="B225" s="130">
        <v>25403644</v>
      </c>
      <c r="C225" s="82" t="s">
        <v>410</v>
      </c>
      <c r="D225" s="77">
        <v>45000</v>
      </c>
      <c r="E225" s="77">
        <v>45000</v>
      </c>
      <c r="F225" s="77">
        <v>35552</v>
      </c>
      <c r="G225" s="133" t="s">
        <v>184</v>
      </c>
      <c r="H225" s="104">
        <f t="shared" si="4"/>
        <v>2</v>
      </c>
      <c r="I225" s="105">
        <f t="shared" si="5"/>
        <v>2</v>
      </c>
      <c r="J225" s="83" t="s">
        <v>149</v>
      </c>
      <c r="K225" s="83" t="s">
        <v>415</v>
      </c>
      <c r="L225" s="83"/>
    </row>
    <row r="226" spans="1:12" ht="15" customHeight="1" x14ac:dyDescent="0.35">
      <c r="A226" s="81" t="s">
        <v>151</v>
      </c>
      <c r="B226" s="130">
        <v>25541936</v>
      </c>
      <c r="C226" s="82" t="s">
        <v>411</v>
      </c>
      <c r="D226" s="77">
        <v>45000</v>
      </c>
      <c r="E226" s="77">
        <v>45000</v>
      </c>
      <c r="F226" s="77">
        <v>35307</v>
      </c>
      <c r="G226" s="133" t="s">
        <v>186</v>
      </c>
      <c r="H226" s="104">
        <f t="shared" si="4"/>
        <v>2</v>
      </c>
      <c r="I226" s="105">
        <f t="shared" si="5"/>
        <v>2</v>
      </c>
      <c r="J226" s="83" t="s">
        <v>149</v>
      </c>
      <c r="K226" s="83" t="s">
        <v>415</v>
      </c>
      <c r="L226" s="83"/>
    </row>
    <row r="227" spans="1:12" ht="72" customHeight="1" thickBot="1" x14ac:dyDescent="0.55000000000000004">
      <c r="A227" s="97"/>
      <c r="B227" s="98" t="s">
        <v>170</v>
      </c>
      <c r="C227" s="99">
        <f>COUNTIF(B8:B226,"&gt;0")</f>
        <v>219</v>
      </c>
      <c r="D227" s="97"/>
      <c r="E227" s="97"/>
      <c r="F227" s="97"/>
      <c r="G227" s="97"/>
      <c r="H227" s="106"/>
      <c r="I227" s="106"/>
      <c r="J227" s="115"/>
      <c r="K227" s="97"/>
      <c r="L227" s="97"/>
    </row>
  </sheetData>
  <autoFilter ref="A7:FK227" xr:uid="{00000000-0009-0000-0000-000004000000}"/>
  <mergeCells count="5">
    <mergeCell ref="H6:I6"/>
    <mergeCell ref="A4:I4"/>
    <mergeCell ref="A5:I5"/>
    <mergeCell ref="J5:L5"/>
    <mergeCell ref="A3:I3"/>
  </mergeCells>
  <dataValidations xWindow="227" yWindow="586" count="2">
    <dataValidation operator="equal" allowBlank="1" showInputMessage="1" showErrorMessage="1" promptTitle="Fecha Inicio de Contrato" prompt="Registro Indispensable para el cálculo del Bono de Fin de Año" sqref="E9:E226" xr:uid="{00000000-0002-0000-0400-000000000000}">
      <formula1>0</formula1>
      <formula2>0</formula2>
    </dataValidation>
    <dataValidation operator="equal" allowBlank="1" showInputMessage="1" showErrorMessage="1" promptTitle="Fecha Inicio de Contrato" prompt="Registro Indispensable para el cálculo del Bono de Fin de Año del Personal Contratado" sqref="E8" xr:uid="{00000000-0002-0000-0400-000001000000}">
      <formula1>0</formula1>
      <formula2>0</formula2>
    </dataValidation>
  </dataValidations>
  <printOptions horizontalCentered="1" verticalCentered="1"/>
  <pageMargins left="0" right="0" top="0" bottom="0" header="0.51180555555555496" footer="0.51180555555555496"/>
  <pageSetup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T9"/>
  <sheetViews>
    <sheetView topLeftCell="A7" zoomScale="75" zoomScaleNormal="75" workbookViewId="0">
      <selection activeCell="D11" sqref="D11"/>
    </sheetView>
  </sheetViews>
  <sheetFormatPr baseColWidth="10" defaultColWidth="9.1796875" defaultRowHeight="14.5" x14ac:dyDescent="0.35"/>
  <cols>
    <col min="1" max="2" width="9.1796875" style="62"/>
    <col min="3" max="3" width="36" style="62" customWidth="1"/>
    <col min="4" max="4" width="12" style="62" bestFit="1" customWidth="1"/>
    <col min="5" max="5" width="16.453125" style="62" customWidth="1"/>
    <col min="6" max="7" width="12" style="62" bestFit="1" customWidth="1"/>
    <col min="8" max="8" width="15.1796875" style="96" bestFit="1" customWidth="1"/>
    <col min="9" max="9" width="9.1796875" style="96"/>
    <col min="10" max="10" width="30.81640625" style="116" customWidth="1"/>
    <col min="11" max="11" width="20.1796875" style="62" bestFit="1" customWidth="1"/>
    <col min="12" max="12" width="26" style="62" bestFit="1" customWidth="1"/>
    <col min="13" max="167" width="9.1796875" style="62"/>
    <col min="168" max="956" width="9.1796875" style="63"/>
  </cols>
  <sheetData>
    <row r="1" spans="1:955" ht="27" x14ac:dyDescent="0.45">
      <c r="A1" s="109" t="s">
        <v>179</v>
      </c>
      <c r="B1" s="65"/>
      <c r="C1" s="65"/>
      <c r="D1" s="65"/>
      <c r="E1" s="65"/>
      <c r="F1" s="64"/>
      <c r="G1" s="64"/>
      <c r="H1" s="95"/>
      <c r="I1" s="95"/>
      <c r="J1" s="112"/>
      <c r="K1" s="64"/>
      <c r="L1" s="64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</row>
    <row r="2" spans="1:955" ht="27.5" thickBot="1" x14ac:dyDescent="0.75">
      <c r="A2" s="109" t="s">
        <v>180</v>
      </c>
      <c r="B2" s="64"/>
      <c r="C2" s="66"/>
      <c r="D2" s="64"/>
      <c r="E2" s="64"/>
      <c r="F2" s="64"/>
      <c r="G2" s="64"/>
      <c r="H2" s="95"/>
      <c r="I2" s="95"/>
      <c r="J2" s="112"/>
      <c r="K2" s="64"/>
      <c r="L2" s="6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</row>
    <row r="3" spans="1:955" ht="45" customHeight="1" x14ac:dyDescent="0.45">
      <c r="A3" s="166"/>
      <c r="B3" s="166"/>
      <c r="C3" s="166"/>
      <c r="D3" s="166"/>
      <c r="E3" s="166"/>
      <c r="F3" s="166"/>
      <c r="G3" s="166"/>
      <c r="H3" s="166"/>
      <c r="I3" s="166"/>
      <c r="J3" s="112"/>
      <c r="K3" s="64"/>
      <c r="L3" s="6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</row>
    <row r="4" spans="1:955" ht="35.25" customHeight="1" x14ac:dyDescent="0.45">
      <c r="A4" s="163" t="s">
        <v>185</v>
      </c>
      <c r="B4" s="163"/>
      <c r="C4" s="163"/>
      <c r="D4" s="163"/>
      <c r="E4" s="163"/>
      <c r="F4" s="163"/>
      <c r="G4" s="163"/>
      <c r="H4" s="163"/>
      <c r="I4" s="163"/>
      <c r="J4" s="112"/>
      <c r="K4" s="64"/>
      <c r="L4" s="6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</row>
    <row r="5" spans="1:955" s="68" customFormat="1" ht="69.75" customHeight="1" x14ac:dyDescent="0.5">
      <c r="A5" s="164" t="s">
        <v>153</v>
      </c>
      <c r="B5" s="164"/>
      <c r="C5" s="164"/>
      <c r="D5" s="164"/>
      <c r="E5" s="164"/>
      <c r="F5" s="164"/>
      <c r="G5" s="164"/>
      <c r="H5" s="164"/>
      <c r="I5" s="164"/>
      <c r="J5" s="165" t="s">
        <v>192</v>
      </c>
      <c r="K5" s="165"/>
      <c r="L5" s="165"/>
    </row>
    <row r="6" spans="1:955" s="72" customFormat="1" ht="26" x14ac:dyDescent="0.35">
      <c r="A6" s="69" t="s">
        <v>154</v>
      </c>
      <c r="B6" s="69" t="s">
        <v>155</v>
      </c>
      <c r="C6" s="69" t="s">
        <v>156</v>
      </c>
      <c r="D6" s="69" t="s">
        <v>157</v>
      </c>
      <c r="E6" s="69" t="s">
        <v>158</v>
      </c>
      <c r="F6" s="69" t="s">
        <v>159</v>
      </c>
      <c r="G6" s="69" t="s">
        <v>160</v>
      </c>
      <c r="H6" s="162" t="s">
        <v>161</v>
      </c>
      <c r="I6" s="162"/>
      <c r="J6" s="113" t="s">
        <v>162</v>
      </c>
      <c r="K6" s="70" t="s">
        <v>163</v>
      </c>
      <c r="L6" s="71" t="s">
        <v>164</v>
      </c>
    </row>
    <row r="7" spans="1:955" ht="171.75" customHeight="1" x14ac:dyDescent="0.35">
      <c r="A7" s="73" t="s">
        <v>165</v>
      </c>
      <c r="B7" s="73" t="s">
        <v>166</v>
      </c>
      <c r="C7" s="73" t="s">
        <v>167</v>
      </c>
      <c r="D7" s="73" t="s">
        <v>168</v>
      </c>
      <c r="E7" s="73" t="s">
        <v>169</v>
      </c>
      <c r="F7" s="73" t="s">
        <v>168</v>
      </c>
      <c r="G7" s="73" t="s">
        <v>181</v>
      </c>
      <c r="H7" s="103" t="s">
        <v>187</v>
      </c>
      <c r="I7" s="103" t="s">
        <v>188</v>
      </c>
      <c r="J7" s="114" t="s">
        <v>182</v>
      </c>
      <c r="K7" s="73" t="s">
        <v>183</v>
      </c>
      <c r="L7" s="74" t="s">
        <v>191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</row>
    <row r="8" spans="1:955" ht="18.399999999999999" customHeight="1" x14ac:dyDescent="0.35">
      <c r="A8" s="75" t="s">
        <v>151</v>
      </c>
      <c r="B8" s="79">
        <v>4065214</v>
      </c>
      <c r="C8" s="76" t="s">
        <v>416</v>
      </c>
      <c r="D8" s="77">
        <v>28399</v>
      </c>
      <c r="E8" s="77">
        <v>28399</v>
      </c>
      <c r="F8" s="135">
        <v>20173</v>
      </c>
      <c r="G8" s="78" t="s">
        <v>186</v>
      </c>
      <c r="H8" s="104">
        <v>37</v>
      </c>
      <c r="I8" s="105"/>
      <c r="J8" s="136" t="s">
        <v>412</v>
      </c>
      <c r="K8" s="80" t="s">
        <v>414</v>
      </c>
      <c r="L8" s="8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</row>
    <row r="9" spans="1:955" ht="72" customHeight="1" thickBot="1" x14ac:dyDescent="0.55000000000000004">
      <c r="A9" s="97"/>
      <c r="B9" s="98" t="s">
        <v>170</v>
      </c>
      <c r="C9" s="99">
        <f>COUNTIF(B8:B8,"&gt;0")</f>
        <v>1</v>
      </c>
      <c r="D9" s="97"/>
      <c r="E9" s="97"/>
      <c r="F9" s="97"/>
      <c r="G9" s="97"/>
      <c r="H9" s="106"/>
      <c r="I9" s="106"/>
      <c r="J9" s="115"/>
      <c r="K9" s="97"/>
      <c r="L9" s="97"/>
    </row>
  </sheetData>
  <autoFilter ref="A7:IA485" xr:uid="{00000000-0009-0000-0000-000005000000}"/>
  <mergeCells count="5">
    <mergeCell ref="A4:I4"/>
    <mergeCell ref="A5:I5"/>
    <mergeCell ref="J5:L5"/>
    <mergeCell ref="H6:I6"/>
    <mergeCell ref="A3:I3"/>
  </mergeCells>
  <printOptions horizontalCentered="1" verticalCentered="1"/>
  <pageMargins left="0" right="0" top="0" bottom="0" header="0.51180555555555496" footer="0.51180555555555496"/>
  <pageSetup paperSize="9" firstPageNumber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P467"/>
  <sheetViews>
    <sheetView zoomScale="75" zoomScaleNormal="75" workbookViewId="0">
      <selection activeCell="J16" sqref="J16"/>
    </sheetView>
  </sheetViews>
  <sheetFormatPr baseColWidth="10" defaultColWidth="9.1796875" defaultRowHeight="14.5" x14ac:dyDescent="0.35"/>
  <cols>
    <col min="1" max="1" width="13.26953125" style="86"/>
    <col min="2" max="2" width="12.26953125" style="86"/>
    <col min="3" max="3" width="36.453125" style="86"/>
    <col min="4" max="5" width="13" style="84"/>
    <col min="6" max="6" width="13.1796875" style="84"/>
    <col min="7" max="7" width="18.7265625" style="86"/>
    <col min="8" max="8" width="10.453125" style="84"/>
    <col min="9" max="9" width="12.81640625" style="86"/>
    <col min="10" max="10" width="20.1796875" style="86"/>
    <col min="11" max="11" width="24.81640625" style="86"/>
    <col min="12" max="12" width="26.26953125" style="86"/>
    <col min="13" max="13" width="15.7265625" style="86"/>
    <col min="14" max="952" width="10.453125" style="86"/>
  </cols>
  <sheetData>
    <row r="1" spans="1:952" ht="32.25" customHeight="1" x14ac:dyDescent="0.45">
      <c r="A1" s="109" t="s">
        <v>179</v>
      </c>
      <c r="B1" s="65"/>
      <c r="C1" s="65"/>
      <c r="D1" s="146"/>
      <c r="E1" s="146"/>
      <c r="F1" s="144"/>
      <c r="G1" s="64"/>
      <c r="H1" s="144"/>
      <c r="I1" s="64"/>
      <c r="J1" s="64"/>
      <c r="K1" s="95"/>
      <c r="L1" s="64"/>
      <c r="M1" s="64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 s="63"/>
      <c r="AJH1"/>
      <c r="AJI1"/>
      <c r="AJJ1"/>
      <c r="AJK1"/>
      <c r="AJL1"/>
      <c r="AJM1"/>
      <c r="AJN1"/>
      <c r="AJO1"/>
      <c r="AJP1"/>
    </row>
    <row r="2" spans="1:952" ht="27.5" thickBot="1" x14ac:dyDescent="0.75">
      <c r="A2" s="109" t="s">
        <v>180</v>
      </c>
      <c r="B2" s="64"/>
      <c r="C2" s="66"/>
      <c r="D2" s="144"/>
      <c r="E2" s="144"/>
      <c r="F2" s="144"/>
      <c r="G2" s="64"/>
      <c r="H2" s="144"/>
      <c r="I2" s="64"/>
      <c r="J2" s="64"/>
      <c r="K2" s="95"/>
      <c r="L2" s="64"/>
      <c r="M2" s="64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 s="63"/>
      <c r="AJH2"/>
      <c r="AJI2"/>
      <c r="AJJ2"/>
      <c r="AJK2"/>
      <c r="AJL2"/>
      <c r="AJM2"/>
      <c r="AJN2"/>
      <c r="AJO2"/>
      <c r="AJP2"/>
    </row>
    <row r="3" spans="1:952" ht="45" customHeight="1" x14ac:dyDescent="0.45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67"/>
      <c r="L3" s="67"/>
      <c r="M3" s="67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</row>
    <row r="4" spans="1:952" s="87" customFormat="1" ht="27" customHeight="1" x14ac:dyDescent="0.35">
      <c r="A4" s="85" t="s">
        <v>171</v>
      </c>
      <c r="D4" s="145"/>
      <c r="E4" s="145"/>
      <c r="F4" s="145"/>
      <c r="G4" s="88"/>
      <c r="H4" s="145"/>
    </row>
    <row r="5" spans="1:952" ht="45" customHeight="1" x14ac:dyDescent="0.35">
      <c r="A5" s="168" t="s">
        <v>153</v>
      </c>
      <c r="B5" s="168"/>
      <c r="C5" s="168"/>
      <c r="D5" s="168"/>
      <c r="E5" s="168"/>
      <c r="F5" s="168"/>
      <c r="G5" s="168"/>
      <c r="H5" s="168"/>
      <c r="I5" s="167" t="s">
        <v>178</v>
      </c>
      <c r="J5" s="167"/>
      <c r="K5" s="167"/>
      <c r="L5" s="167"/>
      <c r="M5" s="167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</row>
    <row r="6" spans="1:952" ht="46" x14ac:dyDescent="0.35">
      <c r="A6" s="125" t="s">
        <v>154</v>
      </c>
      <c r="B6" s="125" t="s">
        <v>155</v>
      </c>
      <c r="C6" s="125" t="s">
        <v>156</v>
      </c>
      <c r="D6" s="134" t="s">
        <v>157</v>
      </c>
      <c r="E6" s="134" t="s">
        <v>159</v>
      </c>
      <c r="F6" s="134" t="s">
        <v>172</v>
      </c>
      <c r="G6" s="125" t="s">
        <v>173</v>
      </c>
      <c r="H6" s="134" t="s">
        <v>160</v>
      </c>
      <c r="I6" s="126" t="s">
        <v>174</v>
      </c>
      <c r="J6" s="126" t="s">
        <v>162</v>
      </c>
      <c r="K6" s="126" t="s">
        <v>163</v>
      </c>
      <c r="L6" s="126" t="s">
        <v>164</v>
      </c>
      <c r="M6" s="126" t="s">
        <v>175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</row>
    <row r="7" spans="1:952" ht="155.25" customHeight="1" x14ac:dyDescent="0.35">
      <c r="A7" s="127" t="s">
        <v>165</v>
      </c>
      <c r="B7" s="127" t="s">
        <v>166</v>
      </c>
      <c r="C7" s="127" t="s">
        <v>167</v>
      </c>
      <c r="D7" s="127" t="s">
        <v>168</v>
      </c>
      <c r="E7" s="127" t="s">
        <v>168</v>
      </c>
      <c r="F7" s="127" t="s">
        <v>168</v>
      </c>
      <c r="G7" s="127" t="s">
        <v>176</v>
      </c>
      <c r="H7" s="127" t="s">
        <v>181</v>
      </c>
      <c r="I7" s="129" t="s">
        <v>190</v>
      </c>
      <c r="J7" s="128" t="s">
        <v>182</v>
      </c>
      <c r="K7" s="128" t="s">
        <v>183</v>
      </c>
      <c r="L7" s="128" t="s">
        <v>191</v>
      </c>
      <c r="M7" s="127" t="s">
        <v>177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</row>
    <row r="8" spans="1:952" ht="15" customHeight="1" x14ac:dyDescent="0.35">
      <c r="A8" s="137" t="s">
        <v>151</v>
      </c>
      <c r="B8" s="138">
        <v>328911</v>
      </c>
      <c r="C8" s="89" t="s">
        <v>417</v>
      </c>
      <c r="D8" s="147">
        <v>24213</v>
      </c>
      <c r="E8" s="148">
        <v>11225</v>
      </c>
      <c r="F8" s="148">
        <v>33239</v>
      </c>
      <c r="G8" s="75">
        <f>IF(F8&gt;0,INT(YEARFRAC(F8,D8)),0)</f>
        <v>24</v>
      </c>
      <c r="H8" s="80" t="s">
        <v>184</v>
      </c>
      <c r="I8" s="140">
        <v>1</v>
      </c>
      <c r="J8" s="142" t="s">
        <v>150</v>
      </c>
      <c r="K8" s="142" t="s">
        <v>414</v>
      </c>
      <c r="L8" s="93"/>
      <c r="M8" s="94">
        <v>1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</row>
    <row r="9" spans="1:952" ht="15" customHeight="1" x14ac:dyDescent="0.35">
      <c r="A9" s="137" t="s">
        <v>151</v>
      </c>
      <c r="B9" s="138">
        <v>337473</v>
      </c>
      <c r="C9" s="89" t="s">
        <v>418</v>
      </c>
      <c r="D9" s="147">
        <v>27165</v>
      </c>
      <c r="E9" s="148">
        <v>12592</v>
      </c>
      <c r="F9" s="148">
        <v>32218</v>
      </c>
      <c r="G9" s="75">
        <f t="shared" ref="G9:G355" si="0">IF(F9&gt;0,INT(YEARFRAC(F9,D9)),0)</f>
        <v>13</v>
      </c>
      <c r="H9" s="80" t="s">
        <v>186</v>
      </c>
      <c r="I9" s="141">
        <v>2</v>
      </c>
      <c r="J9" s="143" t="s">
        <v>150</v>
      </c>
      <c r="K9" s="143" t="s">
        <v>414</v>
      </c>
      <c r="L9" s="90"/>
      <c r="M9" s="91">
        <v>0.91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</row>
    <row r="10" spans="1:952" ht="15" customHeight="1" x14ac:dyDescent="0.35">
      <c r="A10" s="137" t="s">
        <v>151</v>
      </c>
      <c r="B10" s="138">
        <v>407484</v>
      </c>
      <c r="C10" s="89" t="s">
        <v>419</v>
      </c>
      <c r="D10" s="147">
        <v>23651</v>
      </c>
      <c r="E10" s="148">
        <v>7676</v>
      </c>
      <c r="F10" s="148">
        <v>28110</v>
      </c>
      <c r="G10" s="75">
        <f t="shared" si="0"/>
        <v>12</v>
      </c>
      <c r="H10" s="80" t="s">
        <v>186</v>
      </c>
      <c r="I10" s="141">
        <v>1</v>
      </c>
      <c r="J10" s="143" t="s">
        <v>150</v>
      </c>
      <c r="K10" s="143" t="s">
        <v>414</v>
      </c>
      <c r="L10" s="90"/>
      <c r="M10" s="91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</row>
    <row r="11" spans="1:952" ht="15" customHeight="1" x14ac:dyDescent="0.35">
      <c r="A11" s="137" t="s">
        <v>151</v>
      </c>
      <c r="B11" s="138">
        <v>437525</v>
      </c>
      <c r="C11" s="89" t="s">
        <v>420</v>
      </c>
      <c r="D11" s="147">
        <v>23285</v>
      </c>
      <c r="E11" s="148">
        <v>11763</v>
      </c>
      <c r="F11" s="148">
        <v>33270</v>
      </c>
      <c r="G11" s="75">
        <f t="shared" si="0"/>
        <v>27</v>
      </c>
      <c r="H11" s="80" t="s">
        <v>184</v>
      </c>
      <c r="I11" s="141">
        <v>1</v>
      </c>
      <c r="J11" s="143" t="s">
        <v>150</v>
      </c>
      <c r="K11" s="143" t="s">
        <v>414</v>
      </c>
      <c r="L11" s="90"/>
      <c r="M11" s="91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</row>
    <row r="12" spans="1:952" ht="15" customHeight="1" x14ac:dyDescent="0.35">
      <c r="A12" s="137" t="s">
        <v>151</v>
      </c>
      <c r="B12" s="138">
        <v>617062</v>
      </c>
      <c r="C12" s="89" t="s">
        <v>421</v>
      </c>
      <c r="D12" s="147">
        <v>27410</v>
      </c>
      <c r="E12" s="148">
        <v>13688</v>
      </c>
      <c r="F12" s="148">
        <v>34304</v>
      </c>
      <c r="G12" s="75">
        <f t="shared" si="0"/>
        <v>18</v>
      </c>
      <c r="H12" s="80" t="s">
        <v>184</v>
      </c>
      <c r="I12" s="141">
        <v>1</v>
      </c>
      <c r="J12" s="143" t="s">
        <v>150</v>
      </c>
      <c r="K12" s="143" t="s">
        <v>414</v>
      </c>
      <c r="L12" s="90"/>
      <c r="M12" s="91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</row>
    <row r="13" spans="1:952" ht="15" customHeight="1" x14ac:dyDescent="0.35">
      <c r="A13" s="137" t="s">
        <v>151</v>
      </c>
      <c r="B13" s="138">
        <v>619640</v>
      </c>
      <c r="C13" s="89" t="s">
        <v>422</v>
      </c>
      <c r="D13" s="147">
        <v>27410</v>
      </c>
      <c r="E13" s="148">
        <v>15304</v>
      </c>
      <c r="F13" s="148">
        <v>32234</v>
      </c>
      <c r="G13" s="75">
        <f t="shared" si="0"/>
        <v>13</v>
      </c>
      <c r="H13" s="80" t="s">
        <v>186</v>
      </c>
      <c r="I13" s="141">
        <v>2</v>
      </c>
      <c r="J13" s="143" t="s">
        <v>150</v>
      </c>
      <c r="K13" s="143" t="s">
        <v>414</v>
      </c>
      <c r="L13" s="90"/>
      <c r="M13" s="91">
        <v>0.91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</row>
    <row r="14" spans="1:952" ht="15" customHeight="1" x14ac:dyDescent="0.35">
      <c r="A14" s="137" t="s">
        <v>151</v>
      </c>
      <c r="B14" s="138">
        <v>631594</v>
      </c>
      <c r="C14" s="89" t="s">
        <v>423</v>
      </c>
      <c r="D14" s="147">
        <v>26739</v>
      </c>
      <c r="E14" s="148">
        <v>17434</v>
      </c>
      <c r="F14" s="148">
        <v>37803</v>
      </c>
      <c r="G14" s="75">
        <f t="shared" si="0"/>
        <v>30</v>
      </c>
      <c r="H14" s="80" t="s">
        <v>184</v>
      </c>
      <c r="I14" s="141">
        <v>1</v>
      </c>
      <c r="J14" s="143" t="s">
        <v>150</v>
      </c>
      <c r="K14" s="143" t="s">
        <v>414</v>
      </c>
      <c r="L14" s="90"/>
      <c r="M14" s="91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</row>
    <row r="15" spans="1:952" ht="15" customHeight="1" x14ac:dyDescent="0.35">
      <c r="A15" s="137" t="s">
        <v>151</v>
      </c>
      <c r="B15" s="138">
        <v>635184</v>
      </c>
      <c r="C15" s="89" t="s">
        <v>424</v>
      </c>
      <c r="D15" s="147">
        <v>28172</v>
      </c>
      <c r="E15" s="148">
        <v>16605</v>
      </c>
      <c r="F15" s="148">
        <v>34182</v>
      </c>
      <c r="G15" s="75">
        <f t="shared" si="0"/>
        <v>16</v>
      </c>
      <c r="H15" s="80" t="s">
        <v>186</v>
      </c>
      <c r="I15" s="141">
        <v>2</v>
      </c>
      <c r="J15" s="143" t="s">
        <v>150</v>
      </c>
      <c r="K15" s="143" t="s">
        <v>414</v>
      </c>
      <c r="L15" s="90"/>
      <c r="M15" s="91">
        <v>0.91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</row>
    <row r="16" spans="1:952" ht="15" customHeight="1" x14ac:dyDescent="0.35">
      <c r="A16" s="137" t="s">
        <v>151</v>
      </c>
      <c r="B16" s="138">
        <v>746712</v>
      </c>
      <c r="C16" s="89" t="s">
        <v>425</v>
      </c>
      <c r="D16" s="147">
        <v>25097</v>
      </c>
      <c r="E16" s="148">
        <v>15025</v>
      </c>
      <c r="F16" s="148">
        <v>33279</v>
      </c>
      <c r="G16" s="75">
        <f t="shared" si="0"/>
        <v>22</v>
      </c>
      <c r="H16" s="80" t="s">
        <v>186</v>
      </c>
      <c r="I16" s="141">
        <v>1</v>
      </c>
      <c r="J16" s="143" t="s">
        <v>150</v>
      </c>
      <c r="K16" s="143" t="s">
        <v>414</v>
      </c>
      <c r="L16" s="90"/>
      <c r="M16" s="91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</row>
    <row r="17" spans="1:951" ht="15" customHeight="1" x14ac:dyDescent="0.35">
      <c r="A17" s="137" t="s">
        <v>151</v>
      </c>
      <c r="B17" s="138">
        <v>817223</v>
      </c>
      <c r="C17" s="89" t="s">
        <v>426</v>
      </c>
      <c r="D17" s="147">
        <v>24016</v>
      </c>
      <c r="E17" s="148">
        <v>11852</v>
      </c>
      <c r="F17" s="148">
        <v>31321</v>
      </c>
      <c r="G17" s="75">
        <f t="shared" si="0"/>
        <v>20</v>
      </c>
      <c r="H17" s="80" t="s">
        <v>186</v>
      </c>
      <c r="I17" s="141">
        <v>1</v>
      </c>
      <c r="J17" s="143" t="s">
        <v>150</v>
      </c>
      <c r="K17" s="143" t="s">
        <v>414</v>
      </c>
      <c r="L17" s="90"/>
      <c r="M17" s="91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</row>
    <row r="18" spans="1:951" ht="15" customHeight="1" x14ac:dyDescent="0.35">
      <c r="A18" s="137" t="s">
        <v>151</v>
      </c>
      <c r="B18" s="138">
        <v>821047</v>
      </c>
      <c r="C18" s="89" t="s">
        <v>427</v>
      </c>
      <c r="D18" s="147">
        <v>27150</v>
      </c>
      <c r="E18" s="148">
        <v>11857</v>
      </c>
      <c r="F18" s="148">
        <v>33725</v>
      </c>
      <c r="G18" s="75">
        <f t="shared" si="0"/>
        <v>18</v>
      </c>
      <c r="H18" s="80" t="s">
        <v>186</v>
      </c>
      <c r="I18" s="141">
        <v>1</v>
      </c>
      <c r="J18" s="143" t="s">
        <v>150</v>
      </c>
      <c r="K18" s="143" t="s">
        <v>414</v>
      </c>
      <c r="L18" s="90"/>
      <c r="M18" s="91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</row>
    <row r="19" spans="1:951" ht="15" customHeight="1" x14ac:dyDescent="0.35">
      <c r="A19" s="137" t="s">
        <v>151</v>
      </c>
      <c r="B19" s="138">
        <v>886690</v>
      </c>
      <c r="C19" s="89" t="s">
        <v>428</v>
      </c>
      <c r="D19" s="147">
        <v>22920</v>
      </c>
      <c r="E19" s="148">
        <v>11354</v>
      </c>
      <c r="F19" s="148">
        <v>31321</v>
      </c>
      <c r="G19" s="75">
        <f t="shared" si="0"/>
        <v>23</v>
      </c>
      <c r="H19" s="80" t="s">
        <v>184</v>
      </c>
      <c r="I19" s="141">
        <v>1</v>
      </c>
      <c r="J19" s="143" t="s">
        <v>150</v>
      </c>
      <c r="K19" s="143" t="s">
        <v>414</v>
      </c>
      <c r="L19" s="90"/>
      <c r="M19" s="91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</row>
    <row r="20" spans="1:951" ht="15" customHeight="1" x14ac:dyDescent="0.35">
      <c r="A20" s="137" t="s">
        <v>151</v>
      </c>
      <c r="B20" s="138">
        <v>963428</v>
      </c>
      <c r="C20" s="89" t="s">
        <v>429</v>
      </c>
      <c r="D20" s="147">
        <v>27135</v>
      </c>
      <c r="E20" s="148">
        <v>12332</v>
      </c>
      <c r="F20" s="148">
        <v>30317</v>
      </c>
      <c r="G20" s="75">
        <f t="shared" si="0"/>
        <v>8</v>
      </c>
      <c r="H20" s="80" t="s">
        <v>186</v>
      </c>
      <c r="I20" s="141">
        <v>1</v>
      </c>
      <c r="J20" s="143" t="s">
        <v>413</v>
      </c>
      <c r="K20" s="143" t="s">
        <v>414</v>
      </c>
      <c r="L20" s="90"/>
      <c r="M20" s="91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</row>
    <row r="21" spans="1:951" ht="15" customHeight="1" x14ac:dyDescent="0.35">
      <c r="A21" s="137" t="s">
        <v>151</v>
      </c>
      <c r="B21" s="138">
        <v>1122161</v>
      </c>
      <c r="C21" s="89" t="s">
        <v>430</v>
      </c>
      <c r="D21" s="147">
        <v>28049</v>
      </c>
      <c r="E21" s="148">
        <v>16515</v>
      </c>
      <c r="F21" s="148">
        <v>34669</v>
      </c>
      <c r="G21" s="75">
        <f t="shared" si="0"/>
        <v>18</v>
      </c>
      <c r="H21" s="80" t="s">
        <v>184</v>
      </c>
      <c r="I21" s="141">
        <v>1</v>
      </c>
      <c r="J21" s="143" t="s">
        <v>150</v>
      </c>
      <c r="K21" s="143" t="s">
        <v>414</v>
      </c>
      <c r="L21" s="90"/>
      <c r="M21" s="91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</row>
    <row r="22" spans="1:951" ht="15" customHeight="1" x14ac:dyDescent="0.35">
      <c r="A22" s="137" t="s">
        <v>151</v>
      </c>
      <c r="B22" s="138">
        <v>1129884</v>
      </c>
      <c r="C22" s="89" t="s">
        <v>431</v>
      </c>
      <c r="D22" s="147">
        <v>28216</v>
      </c>
      <c r="E22" s="148">
        <v>15591</v>
      </c>
      <c r="F22" s="148">
        <v>34182</v>
      </c>
      <c r="G22" s="75">
        <f t="shared" si="0"/>
        <v>16</v>
      </c>
      <c r="H22" s="80" t="s">
        <v>186</v>
      </c>
      <c r="I22" s="141">
        <v>1</v>
      </c>
      <c r="J22" s="143" t="s">
        <v>150</v>
      </c>
      <c r="K22" s="143" t="s">
        <v>414</v>
      </c>
      <c r="L22" s="90"/>
      <c r="M22" s="91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</row>
    <row r="23" spans="1:951" ht="15" customHeight="1" x14ac:dyDescent="0.35">
      <c r="A23" s="137" t="s">
        <v>151</v>
      </c>
      <c r="B23" s="138">
        <v>1157645</v>
      </c>
      <c r="C23" s="89" t="s">
        <v>432</v>
      </c>
      <c r="D23" s="147">
        <v>27135</v>
      </c>
      <c r="E23" s="148">
        <v>13658</v>
      </c>
      <c r="F23" s="148">
        <v>33725</v>
      </c>
      <c r="G23" s="75">
        <f t="shared" si="0"/>
        <v>18</v>
      </c>
      <c r="H23" s="80" t="s">
        <v>186</v>
      </c>
      <c r="I23" s="141">
        <v>1</v>
      </c>
      <c r="J23" s="143" t="s">
        <v>150</v>
      </c>
      <c r="K23" s="143" t="s">
        <v>414</v>
      </c>
      <c r="L23" s="90"/>
      <c r="M23" s="91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</row>
    <row r="24" spans="1:951" ht="15" customHeight="1" x14ac:dyDescent="0.35">
      <c r="A24" s="137" t="s">
        <v>151</v>
      </c>
      <c r="B24" s="138">
        <v>1158801</v>
      </c>
      <c r="C24" s="89" t="s">
        <v>433</v>
      </c>
      <c r="D24" s="147">
        <v>28065</v>
      </c>
      <c r="E24" s="148">
        <v>14824</v>
      </c>
      <c r="F24" s="148">
        <v>33270</v>
      </c>
      <c r="G24" s="75">
        <f t="shared" si="0"/>
        <v>14</v>
      </c>
      <c r="H24" s="80" t="s">
        <v>184</v>
      </c>
      <c r="I24" s="141">
        <v>1</v>
      </c>
      <c r="J24" s="143" t="s">
        <v>150</v>
      </c>
      <c r="K24" s="143" t="s">
        <v>414</v>
      </c>
      <c r="L24" s="90"/>
      <c r="M24" s="91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</row>
    <row r="25" spans="1:951" ht="15" customHeight="1" x14ac:dyDescent="0.35">
      <c r="A25" s="137" t="s">
        <v>151</v>
      </c>
      <c r="B25" s="138">
        <v>1244832</v>
      </c>
      <c r="C25" s="89" t="s">
        <v>434</v>
      </c>
      <c r="D25" s="147">
        <v>29088</v>
      </c>
      <c r="E25" s="148">
        <v>18578</v>
      </c>
      <c r="F25" s="148">
        <v>30317</v>
      </c>
      <c r="G25" s="75">
        <f t="shared" si="0"/>
        <v>3</v>
      </c>
      <c r="H25" s="80" t="s">
        <v>186</v>
      </c>
      <c r="I25" s="141">
        <v>1</v>
      </c>
      <c r="J25" s="143" t="s">
        <v>150</v>
      </c>
      <c r="K25" s="143" t="s">
        <v>414</v>
      </c>
      <c r="L25" s="90"/>
      <c r="M25" s="91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</row>
    <row r="26" spans="1:951" ht="15" customHeight="1" x14ac:dyDescent="0.35">
      <c r="A26" s="137" t="s">
        <v>151</v>
      </c>
      <c r="B26" s="138">
        <v>1249678</v>
      </c>
      <c r="C26" s="89" t="s">
        <v>435</v>
      </c>
      <c r="D26" s="147">
        <v>32237</v>
      </c>
      <c r="E26" s="148">
        <v>12259</v>
      </c>
      <c r="F26" s="148">
        <v>39994</v>
      </c>
      <c r="G26" s="75">
        <f t="shared" si="0"/>
        <v>21</v>
      </c>
      <c r="H26" s="80" t="s">
        <v>184</v>
      </c>
      <c r="I26" s="141">
        <v>1</v>
      </c>
      <c r="J26" s="143" t="s">
        <v>150</v>
      </c>
      <c r="K26" s="143" t="s">
        <v>414</v>
      </c>
      <c r="L26" s="90"/>
      <c r="M26" s="91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</row>
    <row r="27" spans="1:951" ht="15" customHeight="1" x14ac:dyDescent="0.35">
      <c r="A27" s="137" t="s">
        <v>151</v>
      </c>
      <c r="B27" s="138">
        <v>1252268</v>
      </c>
      <c r="C27" s="89" t="s">
        <v>436</v>
      </c>
      <c r="D27" s="147">
        <v>24016</v>
      </c>
      <c r="E27" s="148">
        <v>12762</v>
      </c>
      <c r="F27" s="148">
        <v>32218</v>
      </c>
      <c r="G27" s="75">
        <f t="shared" si="0"/>
        <v>22</v>
      </c>
      <c r="H27" s="80" t="s">
        <v>186</v>
      </c>
      <c r="I27" s="141">
        <v>1</v>
      </c>
      <c r="J27" s="143" t="s">
        <v>150</v>
      </c>
      <c r="K27" s="143" t="s">
        <v>414</v>
      </c>
      <c r="L27" s="90"/>
      <c r="M27" s="91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</row>
    <row r="28" spans="1:951" ht="15" customHeight="1" x14ac:dyDescent="0.35">
      <c r="A28" s="137" t="s">
        <v>151</v>
      </c>
      <c r="B28" s="138">
        <v>1254562</v>
      </c>
      <c r="C28" s="89" t="s">
        <v>437</v>
      </c>
      <c r="D28" s="147">
        <v>26604</v>
      </c>
      <c r="E28" s="148">
        <v>11011</v>
      </c>
      <c r="F28" s="148">
        <v>31048</v>
      </c>
      <c r="G28" s="75">
        <f t="shared" si="0"/>
        <v>12</v>
      </c>
      <c r="H28" s="80" t="s">
        <v>186</v>
      </c>
      <c r="I28" s="141">
        <v>1</v>
      </c>
      <c r="J28" s="143" t="s">
        <v>150</v>
      </c>
      <c r="K28" s="143" t="s">
        <v>414</v>
      </c>
      <c r="L28" s="90"/>
      <c r="M28" s="91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</row>
    <row r="29" spans="1:951" ht="15" customHeight="1" x14ac:dyDescent="0.35">
      <c r="A29" s="137" t="s">
        <v>151</v>
      </c>
      <c r="B29" s="138">
        <v>1256819</v>
      </c>
      <c r="C29" s="89" t="s">
        <v>438</v>
      </c>
      <c r="D29" s="147">
        <v>27395</v>
      </c>
      <c r="E29" s="148">
        <v>12881</v>
      </c>
      <c r="F29" s="148">
        <v>31138</v>
      </c>
      <c r="G29" s="75">
        <f t="shared" si="0"/>
        <v>10</v>
      </c>
      <c r="H29" s="80" t="s">
        <v>186</v>
      </c>
      <c r="I29" s="141">
        <v>1</v>
      </c>
      <c r="J29" s="143" t="s">
        <v>150</v>
      </c>
      <c r="K29" s="143" t="s">
        <v>414</v>
      </c>
      <c r="L29" s="90"/>
      <c r="M29" s="91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</row>
    <row r="30" spans="1:951" ht="15" customHeight="1" x14ac:dyDescent="0.35">
      <c r="A30" s="137" t="s">
        <v>151</v>
      </c>
      <c r="B30" s="138">
        <v>1267614</v>
      </c>
      <c r="C30" s="89" t="s">
        <v>439</v>
      </c>
      <c r="D30" s="147">
        <v>23285</v>
      </c>
      <c r="E30" s="148">
        <v>12884</v>
      </c>
      <c r="F30" s="148">
        <v>31686</v>
      </c>
      <c r="G30" s="75">
        <f t="shared" si="0"/>
        <v>23</v>
      </c>
      <c r="H30" s="80" t="s">
        <v>184</v>
      </c>
      <c r="I30" s="141">
        <v>2</v>
      </c>
      <c r="J30" s="143" t="s">
        <v>150</v>
      </c>
      <c r="K30" s="143" t="s">
        <v>414</v>
      </c>
      <c r="L30" s="90"/>
      <c r="M30" s="91">
        <v>0.94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</row>
    <row r="31" spans="1:951" ht="15" customHeight="1" x14ac:dyDescent="0.35">
      <c r="A31" s="137" t="s">
        <v>151</v>
      </c>
      <c r="B31" s="138">
        <v>1267833</v>
      </c>
      <c r="C31" s="89" t="s">
        <v>440</v>
      </c>
      <c r="D31" s="147">
        <v>22813</v>
      </c>
      <c r="E31" s="148">
        <v>13548</v>
      </c>
      <c r="F31" s="148">
        <v>32203</v>
      </c>
      <c r="G31" s="75">
        <f t="shared" si="0"/>
        <v>25</v>
      </c>
      <c r="H31" s="80" t="s">
        <v>186</v>
      </c>
      <c r="I31" s="141">
        <v>2</v>
      </c>
      <c r="J31" s="143" t="s">
        <v>150</v>
      </c>
      <c r="K31" s="143" t="s">
        <v>414</v>
      </c>
      <c r="L31" s="90"/>
      <c r="M31" s="91">
        <v>0.94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</row>
    <row r="32" spans="1:951" ht="15" customHeight="1" x14ac:dyDescent="0.35">
      <c r="A32" s="137" t="s">
        <v>151</v>
      </c>
      <c r="B32" s="138">
        <v>1269731</v>
      </c>
      <c r="C32" s="89" t="s">
        <v>441</v>
      </c>
      <c r="D32" s="147">
        <v>24381</v>
      </c>
      <c r="E32" s="148">
        <v>13487</v>
      </c>
      <c r="F32" s="148">
        <v>33725</v>
      </c>
      <c r="G32" s="75">
        <f t="shared" si="0"/>
        <v>25</v>
      </c>
      <c r="H32" s="80" t="s">
        <v>186</v>
      </c>
      <c r="I32" s="141">
        <v>1</v>
      </c>
      <c r="J32" s="143" t="s">
        <v>150</v>
      </c>
      <c r="K32" s="143" t="s">
        <v>414</v>
      </c>
      <c r="L32" s="90"/>
      <c r="M32" s="91">
        <v>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</row>
    <row r="33" spans="1:951" ht="15" customHeight="1" x14ac:dyDescent="0.35">
      <c r="A33" s="137" t="s">
        <v>151</v>
      </c>
      <c r="B33" s="138">
        <v>1270609</v>
      </c>
      <c r="C33" s="89" t="s">
        <v>442</v>
      </c>
      <c r="D33" s="147">
        <v>24016</v>
      </c>
      <c r="E33" s="148">
        <v>14427</v>
      </c>
      <c r="F33" s="148">
        <v>31058</v>
      </c>
      <c r="G33" s="75">
        <f t="shared" si="0"/>
        <v>19</v>
      </c>
      <c r="H33" s="80" t="s">
        <v>186</v>
      </c>
      <c r="I33" s="141">
        <v>2</v>
      </c>
      <c r="J33" s="143" t="s">
        <v>412</v>
      </c>
      <c r="K33" s="143" t="s">
        <v>414</v>
      </c>
      <c r="L33" s="90"/>
      <c r="M33" s="91">
        <v>0.88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</row>
    <row r="34" spans="1:951" ht="15" customHeight="1" x14ac:dyDescent="0.35">
      <c r="A34" s="137" t="s">
        <v>151</v>
      </c>
      <c r="B34" s="138">
        <v>1270882</v>
      </c>
      <c r="C34" s="89" t="s">
        <v>443</v>
      </c>
      <c r="D34" s="147">
        <v>27760</v>
      </c>
      <c r="E34" s="148">
        <v>12713</v>
      </c>
      <c r="F34" s="148">
        <v>33270</v>
      </c>
      <c r="G34" s="75">
        <f t="shared" si="0"/>
        <v>15</v>
      </c>
      <c r="H34" s="80" t="s">
        <v>184</v>
      </c>
      <c r="I34" s="141">
        <v>1</v>
      </c>
      <c r="J34" s="143" t="s">
        <v>150</v>
      </c>
      <c r="K34" s="143" t="s">
        <v>414</v>
      </c>
      <c r="L34" s="90"/>
      <c r="M34" s="91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</row>
    <row r="35" spans="1:951" ht="15" customHeight="1" x14ac:dyDescent="0.35">
      <c r="A35" s="137" t="s">
        <v>151</v>
      </c>
      <c r="B35" s="138">
        <v>1272165</v>
      </c>
      <c r="C35" s="89" t="s">
        <v>444</v>
      </c>
      <c r="D35" s="147">
        <v>25827</v>
      </c>
      <c r="E35" s="148">
        <v>14369</v>
      </c>
      <c r="F35" s="148">
        <v>33270</v>
      </c>
      <c r="G35" s="75">
        <f t="shared" si="0"/>
        <v>20</v>
      </c>
      <c r="H35" s="80" t="s">
        <v>184</v>
      </c>
      <c r="I35" s="141">
        <v>1</v>
      </c>
      <c r="J35" s="143" t="s">
        <v>150</v>
      </c>
      <c r="K35" s="143" t="s">
        <v>414</v>
      </c>
      <c r="L35" s="90"/>
      <c r="M35" s="91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</row>
    <row r="36" spans="1:951" ht="15" customHeight="1" x14ac:dyDescent="0.35">
      <c r="A36" s="137" t="s">
        <v>151</v>
      </c>
      <c r="B36" s="138">
        <v>1274234</v>
      </c>
      <c r="C36" s="89" t="s">
        <v>445</v>
      </c>
      <c r="D36" s="147">
        <v>28384</v>
      </c>
      <c r="E36" s="148">
        <v>13729</v>
      </c>
      <c r="F36" s="148">
        <v>34182</v>
      </c>
      <c r="G36" s="75">
        <f t="shared" si="0"/>
        <v>15</v>
      </c>
      <c r="H36" s="80" t="s">
        <v>184</v>
      </c>
      <c r="I36" s="141">
        <v>1</v>
      </c>
      <c r="J36" s="143" t="s">
        <v>150</v>
      </c>
      <c r="K36" s="143" t="s">
        <v>414</v>
      </c>
      <c r="L36" s="90"/>
      <c r="M36" s="91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</row>
    <row r="37" spans="1:951" ht="15" customHeight="1" x14ac:dyDescent="0.35">
      <c r="A37" s="137" t="s">
        <v>151</v>
      </c>
      <c r="B37" s="138">
        <v>1275549</v>
      </c>
      <c r="C37" s="89" t="s">
        <v>446</v>
      </c>
      <c r="D37" s="147">
        <v>32477</v>
      </c>
      <c r="E37" s="148">
        <v>14992</v>
      </c>
      <c r="F37" s="148">
        <v>37602</v>
      </c>
      <c r="G37" s="75">
        <f t="shared" si="0"/>
        <v>14</v>
      </c>
      <c r="H37" s="80" t="s">
        <v>184</v>
      </c>
      <c r="I37" s="141">
        <v>1</v>
      </c>
      <c r="J37" s="143" t="s">
        <v>412</v>
      </c>
      <c r="K37" s="143" t="s">
        <v>414</v>
      </c>
      <c r="L37" s="90"/>
      <c r="M37" s="91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</row>
    <row r="38" spans="1:951" ht="15" customHeight="1" x14ac:dyDescent="0.35">
      <c r="A38" s="137" t="s">
        <v>151</v>
      </c>
      <c r="B38" s="138">
        <v>1277799</v>
      </c>
      <c r="C38" s="89" t="s">
        <v>447</v>
      </c>
      <c r="D38" s="147">
        <v>25447</v>
      </c>
      <c r="E38" s="148">
        <v>11707</v>
      </c>
      <c r="F38" s="148">
        <v>33270</v>
      </c>
      <c r="G38" s="75">
        <f t="shared" si="0"/>
        <v>21</v>
      </c>
      <c r="H38" s="80" t="s">
        <v>186</v>
      </c>
      <c r="I38" s="141">
        <v>1</v>
      </c>
      <c r="J38" s="143" t="s">
        <v>150</v>
      </c>
      <c r="K38" s="143" t="s">
        <v>414</v>
      </c>
      <c r="L38" s="90"/>
      <c r="M38" s="91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</row>
    <row r="39" spans="1:951" ht="15" customHeight="1" x14ac:dyDescent="0.35">
      <c r="A39" s="137" t="s">
        <v>151</v>
      </c>
      <c r="B39" s="138">
        <v>1290272</v>
      </c>
      <c r="C39" s="89" t="s">
        <v>448</v>
      </c>
      <c r="D39" s="147">
        <v>26390</v>
      </c>
      <c r="E39" s="148">
        <v>14346</v>
      </c>
      <c r="F39" s="148">
        <v>34669</v>
      </c>
      <c r="G39" s="75">
        <f t="shared" si="0"/>
        <v>22</v>
      </c>
      <c r="H39" s="80" t="s">
        <v>184</v>
      </c>
      <c r="I39" s="141">
        <v>1</v>
      </c>
      <c r="J39" s="143" t="s">
        <v>150</v>
      </c>
      <c r="K39" s="143" t="s">
        <v>414</v>
      </c>
      <c r="L39" s="90"/>
      <c r="M39" s="91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</row>
    <row r="40" spans="1:951" ht="15" customHeight="1" x14ac:dyDescent="0.35">
      <c r="A40" s="137" t="s">
        <v>151</v>
      </c>
      <c r="B40" s="138">
        <v>1295083</v>
      </c>
      <c r="C40" s="89" t="s">
        <v>449</v>
      </c>
      <c r="D40" s="147">
        <v>25143</v>
      </c>
      <c r="E40" s="148">
        <v>15043</v>
      </c>
      <c r="F40" s="148">
        <v>33420</v>
      </c>
      <c r="G40" s="75">
        <f t="shared" si="0"/>
        <v>22</v>
      </c>
      <c r="H40" s="80" t="s">
        <v>184</v>
      </c>
      <c r="I40" s="141">
        <v>1</v>
      </c>
      <c r="J40" s="143" t="s">
        <v>150</v>
      </c>
      <c r="K40" s="143" t="s">
        <v>414</v>
      </c>
      <c r="L40" s="90"/>
      <c r="M40" s="91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</row>
    <row r="41" spans="1:951" ht="15" customHeight="1" x14ac:dyDescent="0.35">
      <c r="A41" s="137" t="s">
        <v>151</v>
      </c>
      <c r="B41" s="138">
        <v>1351420</v>
      </c>
      <c r="C41" s="89" t="s">
        <v>450</v>
      </c>
      <c r="D41" s="147">
        <v>22190</v>
      </c>
      <c r="E41" s="148">
        <v>11207</v>
      </c>
      <c r="F41" s="148">
        <v>32218</v>
      </c>
      <c r="G41" s="75">
        <f t="shared" si="0"/>
        <v>27</v>
      </c>
      <c r="H41" s="80" t="s">
        <v>184</v>
      </c>
      <c r="I41" s="141">
        <v>2</v>
      </c>
      <c r="J41" s="143" t="s">
        <v>150</v>
      </c>
      <c r="K41" s="143" t="s">
        <v>414</v>
      </c>
      <c r="L41" s="90"/>
      <c r="M41" s="91">
        <v>0.94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</row>
    <row r="42" spans="1:951" ht="15" customHeight="1" x14ac:dyDescent="0.35">
      <c r="A42" s="137" t="s">
        <v>151</v>
      </c>
      <c r="B42" s="138">
        <v>1364832</v>
      </c>
      <c r="C42" s="89" t="s">
        <v>451</v>
      </c>
      <c r="D42" s="147">
        <v>24016</v>
      </c>
      <c r="E42" s="148">
        <v>13929</v>
      </c>
      <c r="F42" s="148">
        <v>33270</v>
      </c>
      <c r="G42" s="75">
        <f t="shared" si="0"/>
        <v>25</v>
      </c>
      <c r="H42" s="80" t="s">
        <v>186</v>
      </c>
      <c r="I42" s="141">
        <v>1</v>
      </c>
      <c r="J42" s="143" t="s">
        <v>150</v>
      </c>
      <c r="K42" s="143" t="s">
        <v>414</v>
      </c>
      <c r="L42" s="90"/>
      <c r="M42" s="91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</row>
    <row r="43" spans="1:951" ht="15" customHeight="1" x14ac:dyDescent="0.35">
      <c r="A43" s="137" t="s">
        <v>151</v>
      </c>
      <c r="B43" s="138">
        <v>1377809</v>
      </c>
      <c r="C43" s="89" t="s">
        <v>452</v>
      </c>
      <c r="D43" s="147">
        <v>24108</v>
      </c>
      <c r="E43" s="148">
        <v>14074</v>
      </c>
      <c r="F43" s="148">
        <v>33270</v>
      </c>
      <c r="G43" s="75">
        <f t="shared" si="0"/>
        <v>25</v>
      </c>
      <c r="H43" s="80" t="s">
        <v>184</v>
      </c>
      <c r="I43" s="141">
        <v>1</v>
      </c>
      <c r="J43" s="143" t="s">
        <v>150</v>
      </c>
      <c r="K43" s="143" t="s">
        <v>414</v>
      </c>
      <c r="L43" s="90"/>
      <c r="M43" s="91">
        <v>1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</row>
    <row r="44" spans="1:951" ht="15" customHeight="1" x14ac:dyDescent="0.35">
      <c r="A44" s="137" t="s">
        <v>151</v>
      </c>
      <c r="B44" s="138">
        <v>1419548</v>
      </c>
      <c r="C44" s="89" t="s">
        <v>453</v>
      </c>
      <c r="D44" s="147">
        <v>30362</v>
      </c>
      <c r="E44" s="148">
        <v>15694</v>
      </c>
      <c r="F44" s="148">
        <v>32218</v>
      </c>
      <c r="G44" s="75">
        <f t="shared" si="0"/>
        <v>5</v>
      </c>
      <c r="H44" s="80" t="s">
        <v>184</v>
      </c>
      <c r="I44" s="141">
        <v>1</v>
      </c>
      <c r="J44" s="143" t="s">
        <v>413</v>
      </c>
      <c r="K44" s="143" t="s">
        <v>414</v>
      </c>
      <c r="L44" s="90"/>
      <c r="M44" s="91">
        <v>1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</row>
    <row r="45" spans="1:951" ht="15" customHeight="1" x14ac:dyDescent="0.35">
      <c r="A45" s="137" t="s">
        <v>151</v>
      </c>
      <c r="B45" s="138">
        <v>1434722</v>
      </c>
      <c r="C45" s="89" t="s">
        <v>454</v>
      </c>
      <c r="D45" s="147">
        <v>29768</v>
      </c>
      <c r="E45" s="148">
        <v>15912</v>
      </c>
      <c r="F45" s="148">
        <v>34182</v>
      </c>
      <c r="G45" s="75">
        <f t="shared" si="0"/>
        <v>12</v>
      </c>
      <c r="H45" s="80" t="s">
        <v>184</v>
      </c>
      <c r="I45" s="141">
        <v>1</v>
      </c>
      <c r="J45" s="143" t="s">
        <v>150</v>
      </c>
      <c r="K45" s="143" t="s">
        <v>415</v>
      </c>
      <c r="L45" s="90"/>
      <c r="M45" s="91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</row>
    <row r="46" spans="1:951" ht="15" customHeight="1" x14ac:dyDescent="0.35">
      <c r="A46" s="137" t="s">
        <v>151</v>
      </c>
      <c r="B46" s="138">
        <v>1525849</v>
      </c>
      <c r="C46" s="89" t="s">
        <v>455</v>
      </c>
      <c r="D46" s="147">
        <v>25949</v>
      </c>
      <c r="E46" s="148">
        <v>14512</v>
      </c>
      <c r="F46" s="148">
        <v>33725</v>
      </c>
      <c r="G46" s="75">
        <f t="shared" si="0"/>
        <v>21</v>
      </c>
      <c r="H46" s="80" t="s">
        <v>186</v>
      </c>
      <c r="I46" s="141">
        <v>1</v>
      </c>
      <c r="J46" s="143" t="s">
        <v>150</v>
      </c>
      <c r="K46" s="143" t="s">
        <v>414</v>
      </c>
      <c r="L46" s="90"/>
      <c r="M46" s="91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</row>
    <row r="47" spans="1:951" ht="15" customHeight="1" x14ac:dyDescent="0.35">
      <c r="A47" s="137" t="s">
        <v>151</v>
      </c>
      <c r="B47" s="138">
        <v>1554635</v>
      </c>
      <c r="C47" s="89" t="s">
        <v>456</v>
      </c>
      <c r="D47" s="147">
        <v>25447</v>
      </c>
      <c r="E47" s="148">
        <v>14764</v>
      </c>
      <c r="F47" s="148">
        <v>33725</v>
      </c>
      <c r="G47" s="75">
        <f t="shared" si="0"/>
        <v>22</v>
      </c>
      <c r="H47" s="80" t="s">
        <v>184</v>
      </c>
      <c r="I47" s="141">
        <v>1</v>
      </c>
      <c r="J47" s="143" t="s">
        <v>150</v>
      </c>
      <c r="K47" s="143" t="s">
        <v>414</v>
      </c>
      <c r="L47" s="90"/>
      <c r="M47" s="91">
        <v>1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</row>
    <row r="48" spans="1:951" ht="15" customHeight="1" x14ac:dyDescent="0.35">
      <c r="A48" s="137" t="s">
        <v>151</v>
      </c>
      <c r="B48" s="138">
        <v>1557527</v>
      </c>
      <c r="C48" s="89" t="s">
        <v>457</v>
      </c>
      <c r="D48" s="147">
        <v>27410</v>
      </c>
      <c r="E48" s="148">
        <v>14176</v>
      </c>
      <c r="F48" s="148">
        <v>34304</v>
      </c>
      <c r="G48" s="75">
        <f t="shared" si="0"/>
        <v>18</v>
      </c>
      <c r="H48" s="80" t="s">
        <v>184</v>
      </c>
      <c r="I48" s="141">
        <v>1</v>
      </c>
      <c r="J48" s="143" t="s">
        <v>150</v>
      </c>
      <c r="K48" s="143" t="s">
        <v>414</v>
      </c>
      <c r="L48" s="90"/>
      <c r="M48" s="91">
        <v>1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</row>
    <row r="49" spans="1:951" ht="15" customHeight="1" x14ac:dyDescent="0.35">
      <c r="A49" s="137" t="s">
        <v>151</v>
      </c>
      <c r="B49" s="138">
        <v>1623498</v>
      </c>
      <c r="C49" s="89" t="s">
        <v>458</v>
      </c>
      <c r="D49" s="147">
        <v>27500</v>
      </c>
      <c r="E49" s="148">
        <v>13145</v>
      </c>
      <c r="F49" s="148">
        <v>33725</v>
      </c>
      <c r="G49" s="75">
        <f t="shared" si="0"/>
        <v>17</v>
      </c>
      <c r="H49" s="80" t="s">
        <v>186</v>
      </c>
      <c r="I49" s="141">
        <v>1</v>
      </c>
      <c r="J49" s="143" t="s">
        <v>150</v>
      </c>
      <c r="K49" s="143" t="s">
        <v>414</v>
      </c>
      <c r="L49" s="90"/>
      <c r="M49" s="91">
        <v>1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</row>
    <row r="50" spans="1:951" ht="15" customHeight="1" x14ac:dyDescent="0.35">
      <c r="A50" s="137" t="s">
        <v>151</v>
      </c>
      <c r="B50" s="138">
        <v>1714802</v>
      </c>
      <c r="C50" s="89" t="s">
        <v>459</v>
      </c>
      <c r="D50" s="147">
        <v>24016</v>
      </c>
      <c r="E50" s="148">
        <v>12430</v>
      </c>
      <c r="F50" s="148">
        <v>33270</v>
      </c>
      <c r="G50" s="75">
        <f t="shared" si="0"/>
        <v>25</v>
      </c>
      <c r="H50" s="80" t="s">
        <v>186</v>
      </c>
      <c r="I50" s="141">
        <v>1</v>
      </c>
      <c r="J50" s="143" t="s">
        <v>150</v>
      </c>
      <c r="K50" s="143" t="s">
        <v>414</v>
      </c>
      <c r="L50" s="90"/>
      <c r="M50" s="91">
        <v>1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</row>
    <row r="51" spans="1:951" ht="15" customHeight="1" x14ac:dyDescent="0.35">
      <c r="A51" s="137" t="s">
        <v>151</v>
      </c>
      <c r="B51" s="138">
        <v>1725800</v>
      </c>
      <c r="C51" s="89" t="s">
        <v>460</v>
      </c>
      <c r="D51" s="147">
        <v>26953</v>
      </c>
      <c r="E51" s="148">
        <v>13556</v>
      </c>
      <c r="F51" s="148">
        <v>31686</v>
      </c>
      <c r="G51" s="75">
        <f t="shared" si="0"/>
        <v>12</v>
      </c>
      <c r="H51" s="80" t="s">
        <v>186</v>
      </c>
      <c r="I51" s="141">
        <v>1</v>
      </c>
      <c r="J51" s="143" t="s">
        <v>412</v>
      </c>
      <c r="K51" s="143" t="s">
        <v>414</v>
      </c>
      <c r="L51" s="90"/>
      <c r="M51" s="91">
        <v>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</row>
    <row r="52" spans="1:951" ht="15" customHeight="1" x14ac:dyDescent="0.35">
      <c r="A52" s="137" t="s">
        <v>151</v>
      </c>
      <c r="B52" s="138">
        <v>1760405</v>
      </c>
      <c r="C52" s="89" t="s">
        <v>461</v>
      </c>
      <c r="D52" s="147">
        <v>29606</v>
      </c>
      <c r="E52" s="148">
        <v>14231</v>
      </c>
      <c r="F52" s="148">
        <v>35034</v>
      </c>
      <c r="G52" s="75">
        <f t="shared" si="0"/>
        <v>14</v>
      </c>
      <c r="H52" s="80" t="s">
        <v>184</v>
      </c>
      <c r="I52" s="141">
        <v>1</v>
      </c>
      <c r="J52" s="143" t="s">
        <v>412</v>
      </c>
      <c r="K52" s="143" t="s">
        <v>414</v>
      </c>
      <c r="L52" s="90"/>
      <c r="M52" s="91">
        <v>1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</row>
    <row r="53" spans="1:951" ht="15" customHeight="1" x14ac:dyDescent="0.35">
      <c r="A53" s="137" t="s">
        <v>151</v>
      </c>
      <c r="B53" s="138">
        <v>1848209</v>
      </c>
      <c r="C53" s="89" t="s">
        <v>462</v>
      </c>
      <c r="D53" s="147">
        <v>26604</v>
      </c>
      <c r="E53" s="148">
        <v>17791</v>
      </c>
      <c r="F53" s="148">
        <v>32096</v>
      </c>
      <c r="G53" s="75">
        <f t="shared" si="0"/>
        <v>15</v>
      </c>
      <c r="H53" s="80" t="s">
        <v>186</v>
      </c>
      <c r="I53" s="141">
        <v>2</v>
      </c>
      <c r="J53" s="143" t="s">
        <v>150</v>
      </c>
      <c r="K53" s="143" t="s">
        <v>414</v>
      </c>
      <c r="L53" s="90"/>
      <c r="M53" s="91">
        <v>0.97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</row>
    <row r="54" spans="1:951" ht="15" customHeight="1" x14ac:dyDescent="0.35">
      <c r="A54" s="137" t="s">
        <v>151</v>
      </c>
      <c r="B54" s="138">
        <v>1867211</v>
      </c>
      <c r="C54" s="89" t="s">
        <v>463</v>
      </c>
      <c r="D54" s="147">
        <v>29281</v>
      </c>
      <c r="E54" s="148">
        <v>12582</v>
      </c>
      <c r="F54" s="148">
        <v>33270</v>
      </c>
      <c r="G54" s="75">
        <f t="shared" si="0"/>
        <v>10</v>
      </c>
      <c r="H54" s="80" t="s">
        <v>186</v>
      </c>
      <c r="I54" s="141">
        <v>1</v>
      </c>
      <c r="J54" s="143" t="s">
        <v>412</v>
      </c>
      <c r="K54" s="143" t="s">
        <v>414</v>
      </c>
      <c r="L54" s="90"/>
      <c r="M54" s="91">
        <v>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</row>
    <row r="55" spans="1:951" ht="15" customHeight="1" x14ac:dyDescent="0.35">
      <c r="A55" s="137" t="s">
        <v>151</v>
      </c>
      <c r="B55" s="138">
        <v>1875223</v>
      </c>
      <c r="C55" s="89" t="s">
        <v>464</v>
      </c>
      <c r="D55" s="147">
        <v>24381</v>
      </c>
      <c r="E55" s="148">
        <v>14194</v>
      </c>
      <c r="F55" s="148">
        <v>31686</v>
      </c>
      <c r="G55" s="75">
        <f t="shared" si="0"/>
        <v>20</v>
      </c>
      <c r="H55" s="80" t="s">
        <v>184</v>
      </c>
      <c r="I55" s="141">
        <v>2</v>
      </c>
      <c r="J55" s="143" t="s">
        <v>150</v>
      </c>
      <c r="K55" s="143" t="s">
        <v>414</v>
      </c>
      <c r="L55" s="90"/>
      <c r="M55" s="91">
        <v>0.88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</row>
    <row r="56" spans="1:951" ht="15" customHeight="1" x14ac:dyDescent="0.35">
      <c r="A56" s="137" t="s">
        <v>151</v>
      </c>
      <c r="B56" s="138">
        <v>1880956</v>
      </c>
      <c r="C56" s="89" t="s">
        <v>465</v>
      </c>
      <c r="D56" s="147">
        <v>25643</v>
      </c>
      <c r="E56" s="148">
        <v>13631</v>
      </c>
      <c r="F56" s="148">
        <v>33725</v>
      </c>
      <c r="G56" s="75">
        <f t="shared" si="0"/>
        <v>22</v>
      </c>
      <c r="H56" s="80" t="s">
        <v>186</v>
      </c>
      <c r="I56" s="141">
        <v>1</v>
      </c>
      <c r="J56" s="143" t="s">
        <v>150</v>
      </c>
      <c r="K56" s="143" t="s">
        <v>414</v>
      </c>
      <c r="L56" s="90"/>
      <c r="M56" s="91">
        <v>1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</row>
    <row r="57" spans="1:951" ht="15" customHeight="1" x14ac:dyDescent="0.35">
      <c r="A57" s="137" t="s">
        <v>151</v>
      </c>
      <c r="B57" s="138">
        <v>1944336</v>
      </c>
      <c r="C57" s="89" t="s">
        <v>466</v>
      </c>
      <c r="D57" s="147">
        <v>27135</v>
      </c>
      <c r="E57" s="148">
        <v>14692</v>
      </c>
      <c r="F57" s="148">
        <v>32218</v>
      </c>
      <c r="G57" s="75">
        <f t="shared" si="0"/>
        <v>13</v>
      </c>
      <c r="H57" s="80" t="s">
        <v>184</v>
      </c>
      <c r="I57" s="141">
        <v>2</v>
      </c>
      <c r="J57" s="143" t="s">
        <v>412</v>
      </c>
      <c r="K57" s="143" t="s">
        <v>414</v>
      </c>
      <c r="L57" s="90"/>
      <c r="M57" s="91">
        <v>0.91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</row>
    <row r="58" spans="1:951" ht="15" customHeight="1" x14ac:dyDescent="0.35">
      <c r="A58" s="137" t="s">
        <v>151</v>
      </c>
      <c r="B58" s="138">
        <v>1988669</v>
      </c>
      <c r="C58" s="89" t="s">
        <v>467</v>
      </c>
      <c r="D58" s="147">
        <v>24746</v>
      </c>
      <c r="E58" s="148">
        <v>15135</v>
      </c>
      <c r="F58" s="148">
        <v>34182</v>
      </c>
      <c r="G58" s="75">
        <f t="shared" si="0"/>
        <v>25</v>
      </c>
      <c r="H58" s="80" t="s">
        <v>184</v>
      </c>
      <c r="I58" s="141">
        <v>1</v>
      </c>
      <c r="J58" s="143" t="s">
        <v>150</v>
      </c>
      <c r="K58" s="143" t="s">
        <v>414</v>
      </c>
      <c r="L58" s="90"/>
      <c r="M58" s="91">
        <v>1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</row>
    <row r="59" spans="1:951" ht="15" customHeight="1" x14ac:dyDescent="0.35">
      <c r="A59" s="137" t="s">
        <v>151</v>
      </c>
      <c r="B59" s="138">
        <v>2084843</v>
      </c>
      <c r="C59" s="89" t="s">
        <v>468</v>
      </c>
      <c r="D59" s="147">
        <v>27485</v>
      </c>
      <c r="E59" s="148">
        <v>15404</v>
      </c>
      <c r="F59" s="148">
        <v>34881</v>
      </c>
      <c r="G59" s="75">
        <f t="shared" si="0"/>
        <v>20</v>
      </c>
      <c r="H59" s="80" t="s">
        <v>184</v>
      </c>
      <c r="I59" s="141">
        <v>1</v>
      </c>
      <c r="J59" s="143" t="s">
        <v>150</v>
      </c>
      <c r="K59" s="143" t="s">
        <v>414</v>
      </c>
      <c r="L59" s="90"/>
      <c r="M59" s="91">
        <v>1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</row>
    <row r="60" spans="1:951" ht="15" customHeight="1" x14ac:dyDescent="0.35">
      <c r="A60" s="137" t="s">
        <v>151</v>
      </c>
      <c r="B60" s="138">
        <v>2112733</v>
      </c>
      <c r="C60" s="89" t="s">
        <v>469</v>
      </c>
      <c r="D60" s="147">
        <v>26192</v>
      </c>
      <c r="E60" s="148">
        <v>14701</v>
      </c>
      <c r="F60" s="148">
        <v>33270</v>
      </c>
      <c r="G60" s="75">
        <f t="shared" si="0"/>
        <v>19</v>
      </c>
      <c r="H60" s="80" t="s">
        <v>186</v>
      </c>
      <c r="I60" s="141">
        <v>1</v>
      </c>
      <c r="J60" s="143" t="s">
        <v>150</v>
      </c>
      <c r="K60" s="143" t="s">
        <v>414</v>
      </c>
      <c r="L60" s="90"/>
      <c r="M60" s="91">
        <v>1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</row>
    <row r="61" spans="1:951" ht="15" customHeight="1" x14ac:dyDescent="0.35">
      <c r="A61" s="137" t="s">
        <v>151</v>
      </c>
      <c r="B61" s="138">
        <v>2126716</v>
      </c>
      <c r="C61" s="89" t="s">
        <v>470</v>
      </c>
      <c r="D61" s="147">
        <v>27135</v>
      </c>
      <c r="E61" s="148">
        <v>14895</v>
      </c>
      <c r="F61" s="148">
        <v>36861</v>
      </c>
      <c r="G61" s="75">
        <f t="shared" si="0"/>
        <v>26</v>
      </c>
      <c r="H61" s="80" t="s">
        <v>184</v>
      </c>
      <c r="I61" s="141">
        <v>2</v>
      </c>
      <c r="J61" s="143" t="s">
        <v>150</v>
      </c>
      <c r="K61" s="143" t="s">
        <v>414</v>
      </c>
      <c r="L61" s="90"/>
      <c r="M61" s="91">
        <v>0.9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</row>
    <row r="62" spans="1:951" ht="15" customHeight="1" x14ac:dyDescent="0.35">
      <c r="A62" s="137" t="s">
        <v>151</v>
      </c>
      <c r="B62" s="138">
        <v>2169446</v>
      </c>
      <c r="C62" s="89" t="s">
        <v>471</v>
      </c>
      <c r="D62" s="147">
        <v>26604</v>
      </c>
      <c r="E62" s="148">
        <v>14966</v>
      </c>
      <c r="F62" s="148">
        <v>34182</v>
      </c>
      <c r="G62" s="75">
        <f t="shared" si="0"/>
        <v>20</v>
      </c>
      <c r="H62" s="80" t="s">
        <v>184</v>
      </c>
      <c r="I62" s="141">
        <v>1</v>
      </c>
      <c r="J62" s="143" t="s">
        <v>150</v>
      </c>
      <c r="K62" s="143" t="s">
        <v>414</v>
      </c>
      <c r="L62" s="90"/>
      <c r="M62" s="91">
        <v>1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</row>
    <row r="63" spans="1:951" ht="15" customHeight="1" x14ac:dyDescent="0.35">
      <c r="A63" s="137" t="s">
        <v>151</v>
      </c>
      <c r="B63" s="138">
        <v>2169492</v>
      </c>
      <c r="C63" s="89" t="s">
        <v>472</v>
      </c>
      <c r="D63" s="147">
        <v>25827</v>
      </c>
      <c r="E63" s="148">
        <v>16046</v>
      </c>
      <c r="F63" s="148">
        <v>34182</v>
      </c>
      <c r="G63" s="75">
        <f t="shared" si="0"/>
        <v>22</v>
      </c>
      <c r="H63" s="80" t="s">
        <v>186</v>
      </c>
      <c r="I63" s="141">
        <v>1</v>
      </c>
      <c r="J63" s="143" t="s">
        <v>150</v>
      </c>
      <c r="K63" s="143" t="s">
        <v>414</v>
      </c>
      <c r="L63" s="90"/>
      <c r="M63" s="91">
        <v>1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</row>
    <row r="64" spans="1:951" ht="15" customHeight="1" x14ac:dyDescent="0.35">
      <c r="A64" s="137" t="s">
        <v>151</v>
      </c>
      <c r="B64" s="138">
        <v>2231533</v>
      </c>
      <c r="C64" s="89" t="s">
        <v>473</v>
      </c>
      <c r="D64" s="147">
        <v>32265</v>
      </c>
      <c r="E64" s="148">
        <v>16794</v>
      </c>
      <c r="F64" s="148">
        <v>36739</v>
      </c>
      <c r="G64" s="75">
        <f t="shared" si="0"/>
        <v>12</v>
      </c>
      <c r="H64" s="80" t="s">
        <v>184</v>
      </c>
      <c r="I64" s="141">
        <v>1</v>
      </c>
      <c r="J64" s="143" t="s">
        <v>412</v>
      </c>
      <c r="K64" s="143" t="s">
        <v>414</v>
      </c>
      <c r="L64" s="90"/>
      <c r="M64" s="91">
        <v>1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</row>
    <row r="65" spans="1:951" ht="15" customHeight="1" x14ac:dyDescent="0.35">
      <c r="A65" s="137" t="s">
        <v>151</v>
      </c>
      <c r="B65" s="138">
        <v>2381080</v>
      </c>
      <c r="C65" s="89" t="s">
        <v>474</v>
      </c>
      <c r="D65" s="147">
        <v>29052</v>
      </c>
      <c r="E65" s="148">
        <v>16975</v>
      </c>
      <c r="F65" s="148">
        <v>36495</v>
      </c>
      <c r="G65" s="75">
        <f t="shared" si="0"/>
        <v>20</v>
      </c>
      <c r="H65" s="80" t="s">
        <v>184</v>
      </c>
      <c r="I65" s="141">
        <v>1</v>
      </c>
      <c r="J65" s="143" t="s">
        <v>412</v>
      </c>
      <c r="K65" s="143" t="s">
        <v>414</v>
      </c>
      <c r="L65" s="90"/>
      <c r="M65" s="91">
        <v>1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</row>
    <row r="66" spans="1:951" ht="15" customHeight="1" x14ac:dyDescent="0.35">
      <c r="A66" s="137" t="s">
        <v>151</v>
      </c>
      <c r="B66" s="138">
        <v>2382101</v>
      </c>
      <c r="C66" s="89" t="s">
        <v>475</v>
      </c>
      <c r="D66" s="147">
        <v>27454</v>
      </c>
      <c r="E66" s="148">
        <v>16960</v>
      </c>
      <c r="F66" s="148">
        <v>34669</v>
      </c>
      <c r="G66" s="75">
        <f t="shared" si="0"/>
        <v>19</v>
      </c>
      <c r="H66" s="80" t="s">
        <v>184</v>
      </c>
      <c r="I66" s="141">
        <v>1</v>
      </c>
      <c r="J66" s="143" t="s">
        <v>412</v>
      </c>
      <c r="K66" s="143" t="s">
        <v>414</v>
      </c>
      <c r="L66" s="90"/>
      <c r="M66" s="91">
        <v>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</row>
    <row r="67" spans="1:951" ht="15" customHeight="1" x14ac:dyDescent="0.35">
      <c r="A67" s="137" t="s">
        <v>151</v>
      </c>
      <c r="B67" s="138">
        <v>2383224</v>
      </c>
      <c r="C67" s="89" t="s">
        <v>476</v>
      </c>
      <c r="D67" s="147">
        <v>26558</v>
      </c>
      <c r="E67" s="148">
        <v>16916</v>
      </c>
      <c r="F67" s="148">
        <v>34304</v>
      </c>
      <c r="G67" s="75">
        <f t="shared" si="0"/>
        <v>21</v>
      </c>
      <c r="H67" s="80" t="s">
        <v>186</v>
      </c>
      <c r="I67" s="141">
        <v>1</v>
      </c>
      <c r="J67" s="143" t="s">
        <v>150</v>
      </c>
      <c r="K67" s="143" t="s">
        <v>414</v>
      </c>
      <c r="L67" s="90"/>
      <c r="M67" s="91">
        <v>1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</row>
    <row r="68" spans="1:951" ht="15" customHeight="1" x14ac:dyDescent="0.35">
      <c r="A68" s="137" t="s">
        <v>151</v>
      </c>
      <c r="B68" s="138">
        <v>2384696</v>
      </c>
      <c r="C68" s="89" t="s">
        <v>477</v>
      </c>
      <c r="D68" s="147">
        <v>28019</v>
      </c>
      <c r="E68" s="148">
        <v>18745</v>
      </c>
      <c r="F68" s="148">
        <v>36130</v>
      </c>
      <c r="G68" s="75">
        <f t="shared" si="0"/>
        <v>22</v>
      </c>
      <c r="H68" s="80" t="s">
        <v>184</v>
      </c>
      <c r="I68" s="141">
        <v>1</v>
      </c>
      <c r="J68" s="143" t="s">
        <v>150</v>
      </c>
      <c r="K68" s="143" t="s">
        <v>414</v>
      </c>
      <c r="L68" s="90"/>
      <c r="M68" s="91">
        <v>1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</row>
    <row r="69" spans="1:951" ht="15" customHeight="1" x14ac:dyDescent="0.35">
      <c r="A69" s="137" t="s">
        <v>151</v>
      </c>
      <c r="B69" s="138">
        <v>2384980</v>
      </c>
      <c r="C69" s="89" t="s">
        <v>478</v>
      </c>
      <c r="D69" s="147">
        <v>27500</v>
      </c>
      <c r="E69" s="148">
        <v>17476</v>
      </c>
      <c r="F69" s="148">
        <v>36130</v>
      </c>
      <c r="G69" s="75">
        <f t="shared" si="0"/>
        <v>23</v>
      </c>
      <c r="H69" s="80" t="s">
        <v>184</v>
      </c>
      <c r="I69" s="141">
        <v>1</v>
      </c>
      <c r="J69" s="143" t="s">
        <v>412</v>
      </c>
      <c r="K69" s="143" t="s">
        <v>414</v>
      </c>
      <c r="L69" s="90"/>
      <c r="M69" s="91">
        <v>1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</row>
    <row r="70" spans="1:951" ht="15" customHeight="1" x14ac:dyDescent="0.35">
      <c r="A70" s="137" t="s">
        <v>151</v>
      </c>
      <c r="B70" s="138">
        <v>2397839</v>
      </c>
      <c r="C70" s="89" t="s">
        <v>479</v>
      </c>
      <c r="D70" s="147">
        <v>28172</v>
      </c>
      <c r="E70" s="148">
        <v>16712</v>
      </c>
      <c r="F70" s="148">
        <v>34182</v>
      </c>
      <c r="G70" s="75">
        <f t="shared" si="0"/>
        <v>16</v>
      </c>
      <c r="H70" s="80" t="s">
        <v>186</v>
      </c>
      <c r="I70" s="141">
        <v>1</v>
      </c>
      <c r="J70" s="143" t="s">
        <v>150</v>
      </c>
      <c r="K70" s="143" t="s">
        <v>414</v>
      </c>
      <c r="L70" s="90"/>
      <c r="M70" s="91">
        <v>1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</row>
    <row r="71" spans="1:951" ht="15" customHeight="1" x14ac:dyDescent="0.35">
      <c r="A71" s="137" t="s">
        <v>151</v>
      </c>
      <c r="B71" s="138">
        <v>2511737</v>
      </c>
      <c r="C71" s="89" t="s">
        <v>480</v>
      </c>
      <c r="D71" s="147">
        <v>26207</v>
      </c>
      <c r="E71" s="148">
        <v>16542</v>
      </c>
      <c r="F71" s="148">
        <v>34182</v>
      </c>
      <c r="G71" s="75">
        <f t="shared" si="0"/>
        <v>21</v>
      </c>
      <c r="H71" s="80" t="s">
        <v>186</v>
      </c>
      <c r="I71" s="141">
        <v>1</v>
      </c>
      <c r="J71" s="143" t="s">
        <v>150</v>
      </c>
      <c r="K71" s="143" t="s">
        <v>414</v>
      </c>
      <c r="L71" s="90"/>
      <c r="M71" s="91">
        <v>1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</row>
    <row r="72" spans="1:951" ht="15" customHeight="1" x14ac:dyDescent="0.35">
      <c r="A72" s="137" t="s">
        <v>151</v>
      </c>
      <c r="B72" s="138">
        <v>2517420</v>
      </c>
      <c r="C72" s="89" t="s">
        <v>481</v>
      </c>
      <c r="D72" s="147">
        <v>31778</v>
      </c>
      <c r="E72" s="148">
        <v>19123</v>
      </c>
      <c r="F72" s="148">
        <v>36495</v>
      </c>
      <c r="G72" s="75">
        <f t="shared" si="0"/>
        <v>12</v>
      </c>
      <c r="H72" s="80" t="s">
        <v>184</v>
      </c>
      <c r="I72" s="141">
        <v>1</v>
      </c>
      <c r="J72" s="143" t="s">
        <v>150</v>
      </c>
      <c r="K72" s="143" t="s">
        <v>414</v>
      </c>
      <c r="L72" s="90"/>
      <c r="M72" s="91">
        <v>1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</row>
    <row r="73" spans="1:951" ht="15" customHeight="1" x14ac:dyDescent="0.35">
      <c r="A73" s="137" t="s">
        <v>151</v>
      </c>
      <c r="B73" s="138">
        <v>2521472</v>
      </c>
      <c r="C73" s="89" t="s">
        <v>482</v>
      </c>
      <c r="D73" s="147">
        <v>27273</v>
      </c>
      <c r="E73" s="148">
        <v>17573</v>
      </c>
      <c r="F73" s="148">
        <v>36130</v>
      </c>
      <c r="G73" s="75">
        <f t="shared" si="0"/>
        <v>24</v>
      </c>
      <c r="H73" s="80" t="s">
        <v>184</v>
      </c>
      <c r="I73" s="141">
        <v>1</v>
      </c>
      <c r="J73" s="143" t="s">
        <v>150</v>
      </c>
      <c r="K73" s="143" t="s">
        <v>414</v>
      </c>
      <c r="L73" s="90"/>
      <c r="M73" s="91">
        <v>1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</row>
    <row r="74" spans="1:951" ht="15" customHeight="1" x14ac:dyDescent="0.35">
      <c r="A74" s="137" t="s">
        <v>151</v>
      </c>
      <c r="B74" s="138">
        <v>2533704</v>
      </c>
      <c r="C74" s="89" t="s">
        <v>483</v>
      </c>
      <c r="D74" s="147">
        <v>26207</v>
      </c>
      <c r="E74" s="148">
        <v>15979</v>
      </c>
      <c r="F74" s="148">
        <v>34182</v>
      </c>
      <c r="G74" s="75">
        <f t="shared" si="0"/>
        <v>21</v>
      </c>
      <c r="H74" s="80" t="s">
        <v>186</v>
      </c>
      <c r="I74" s="141">
        <v>1</v>
      </c>
      <c r="J74" s="143" t="s">
        <v>150</v>
      </c>
      <c r="K74" s="143" t="s">
        <v>414</v>
      </c>
      <c r="L74" s="90"/>
      <c r="M74" s="91">
        <v>1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</row>
    <row r="75" spans="1:951" ht="15" customHeight="1" x14ac:dyDescent="0.35">
      <c r="A75" s="137" t="s">
        <v>151</v>
      </c>
      <c r="B75" s="138">
        <v>2536882</v>
      </c>
      <c r="C75" s="89" t="s">
        <v>484</v>
      </c>
      <c r="D75" s="147">
        <v>23651</v>
      </c>
      <c r="E75" s="148">
        <v>14756</v>
      </c>
      <c r="F75" s="148">
        <v>33270</v>
      </c>
      <c r="G75" s="75">
        <f t="shared" si="0"/>
        <v>26</v>
      </c>
      <c r="H75" s="80" t="s">
        <v>184</v>
      </c>
      <c r="I75" s="141">
        <v>1</v>
      </c>
      <c r="J75" s="143" t="s">
        <v>150</v>
      </c>
      <c r="K75" s="143" t="s">
        <v>414</v>
      </c>
      <c r="L75" s="90"/>
      <c r="M75" s="91">
        <v>1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</row>
    <row r="76" spans="1:951" ht="15" customHeight="1" x14ac:dyDescent="0.35">
      <c r="A76" s="137" t="s">
        <v>151</v>
      </c>
      <c r="B76" s="138">
        <v>2537651</v>
      </c>
      <c r="C76" s="89" t="s">
        <v>485</v>
      </c>
      <c r="D76" s="147">
        <v>28399</v>
      </c>
      <c r="E76" s="148">
        <v>15207</v>
      </c>
      <c r="F76" s="148">
        <v>33270</v>
      </c>
      <c r="G76" s="75">
        <f t="shared" si="0"/>
        <v>13</v>
      </c>
      <c r="H76" s="80" t="s">
        <v>184</v>
      </c>
      <c r="I76" s="141">
        <v>1</v>
      </c>
      <c r="J76" s="143" t="s">
        <v>412</v>
      </c>
      <c r="K76" s="143" t="s">
        <v>414</v>
      </c>
      <c r="L76" s="90"/>
      <c r="M76" s="91">
        <v>1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</row>
    <row r="77" spans="1:951" ht="15" customHeight="1" x14ac:dyDescent="0.35">
      <c r="A77" s="137" t="s">
        <v>151</v>
      </c>
      <c r="B77" s="138">
        <v>2540560</v>
      </c>
      <c r="C77" s="89" t="s">
        <v>486</v>
      </c>
      <c r="D77" s="147">
        <v>33270</v>
      </c>
      <c r="E77" s="148">
        <v>18782</v>
      </c>
      <c r="F77" s="148">
        <v>37239</v>
      </c>
      <c r="G77" s="75">
        <f t="shared" si="0"/>
        <v>10</v>
      </c>
      <c r="H77" s="80" t="s">
        <v>186</v>
      </c>
      <c r="I77" s="141">
        <v>1</v>
      </c>
      <c r="J77" s="143" t="s">
        <v>413</v>
      </c>
      <c r="K77" s="143" t="s">
        <v>415</v>
      </c>
      <c r="L77" s="90"/>
      <c r="M77" s="91">
        <v>1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</row>
    <row r="78" spans="1:951" ht="15" customHeight="1" x14ac:dyDescent="0.35">
      <c r="A78" s="137" t="s">
        <v>151</v>
      </c>
      <c r="B78" s="138">
        <v>2542581</v>
      </c>
      <c r="C78" s="89" t="s">
        <v>487</v>
      </c>
      <c r="D78" s="147">
        <v>27135</v>
      </c>
      <c r="E78" s="148">
        <v>16310</v>
      </c>
      <c r="F78" s="148">
        <v>34182</v>
      </c>
      <c r="G78" s="75">
        <f t="shared" si="0"/>
        <v>19</v>
      </c>
      <c r="H78" s="80" t="s">
        <v>184</v>
      </c>
      <c r="I78" s="141">
        <v>1</v>
      </c>
      <c r="J78" s="143" t="s">
        <v>150</v>
      </c>
      <c r="K78" s="143" t="s">
        <v>414</v>
      </c>
      <c r="L78" s="90"/>
      <c r="M78" s="91">
        <v>1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</row>
    <row r="79" spans="1:951" ht="15" customHeight="1" x14ac:dyDescent="0.35">
      <c r="A79" s="137" t="s">
        <v>151</v>
      </c>
      <c r="B79" s="138">
        <v>2544100</v>
      </c>
      <c r="C79" s="89" t="s">
        <v>488</v>
      </c>
      <c r="D79" s="147">
        <v>25569</v>
      </c>
      <c r="E79" s="148">
        <v>15697</v>
      </c>
      <c r="F79" s="148">
        <v>34304</v>
      </c>
      <c r="G79" s="75">
        <f t="shared" si="0"/>
        <v>23</v>
      </c>
      <c r="H79" s="80" t="s">
        <v>184</v>
      </c>
      <c r="I79" s="141">
        <v>1</v>
      </c>
      <c r="J79" s="143" t="s">
        <v>150</v>
      </c>
      <c r="K79" s="143" t="s">
        <v>414</v>
      </c>
      <c r="L79" s="90"/>
      <c r="M79" s="91">
        <v>1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</row>
    <row r="80" spans="1:951" ht="15" customHeight="1" x14ac:dyDescent="0.35">
      <c r="A80" s="137" t="s">
        <v>151</v>
      </c>
      <c r="B80" s="138">
        <v>2568573</v>
      </c>
      <c r="C80" s="89" t="s">
        <v>489</v>
      </c>
      <c r="D80" s="147">
        <v>26923</v>
      </c>
      <c r="E80" s="148">
        <v>14787</v>
      </c>
      <c r="F80" s="148">
        <v>33270</v>
      </c>
      <c r="G80" s="75">
        <f t="shared" si="0"/>
        <v>17</v>
      </c>
      <c r="H80" s="80" t="s">
        <v>184</v>
      </c>
      <c r="I80" s="141">
        <v>1</v>
      </c>
      <c r="J80" s="143" t="s">
        <v>150</v>
      </c>
      <c r="K80" s="143" t="s">
        <v>414</v>
      </c>
      <c r="L80" s="90"/>
      <c r="M80" s="91">
        <v>1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</row>
    <row r="81" spans="1:951" ht="15" customHeight="1" x14ac:dyDescent="0.35">
      <c r="A81" s="137" t="s">
        <v>151</v>
      </c>
      <c r="B81" s="138">
        <v>2599705</v>
      </c>
      <c r="C81" s="89" t="s">
        <v>490</v>
      </c>
      <c r="D81" s="147">
        <v>29480</v>
      </c>
      <c r="E81" s="148">
        <v>17232</v>
      </c>
      <c r="F81" s="148">
        <v>34182</v>
      </c>
      <c r="G81" s="75">
        <f t="shared" si="0"/>
        <v>12</v>
      </c>
      <c r="H81" s="80" t="s">
        <v>186</v>
      </c>
      <c r="I81" s="141">
        <v>1</v>
      </c>
      <c r="J81" s="143" t="s">
        <v>150</v>
      </c>
      <c r="K81" s="143" t="s">
        <v>414</v>
      </c>
      <c r="L81" s="90"/>
      <c r="M81" s="91">
        <v>1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</row>
    <row r="82" spans="1:951" ht="15" customHeight="1" x14ac:dyDescent="0.35">
      <c r="A82" s="137" t="s">
        <v>151</v>
      </c>
      <c r="B82" s="138">
        <v>2601970</v>
      </c>
      <c r="C82" s="89" t="s">
        <v>491</v>
      </c>
      <c r="D82" s="147">
        <v>27760</v>
      </c>
      <c r="E82" s="148">
        <v>17961</v>
      </c>
      <c r="F82" s="148">
        <v>35034</v>
      </c>
      <c r="G82" s="75">
        <f t="shared" si="0"/>
        <v>19</v>
      </c>
      <c r="H82" s="80" t="s">
        <v>186</v>
      </c>
      <c r="I82" s="141">
        <v>1</v>
      </c>
      <c r="J82" s="143" t="s">
        <v>150</v>
      </c>
      <c r="K82" s="143" t="s">
        <v>414</v>
      </c>
      <c r="L82" s="90"/>
      <c r="M82" s="91">
        <v>1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</row>
    <row r="83" spans="1:951" ht="15" customHeight="1" x14ac:dyDescent="0.35">
      <c r="A83" s="137" t="s">
        <v>151</v>
      </c>
      <c r="B83" s="138">
        <v>2602094</v>
      </c>
      <c r="C83" s="89" t="s">
        <v>492</v>
      </c>
      <c r="D83" s="147">
        <v>28399</v>
      </c>
      <c r="E83" s="148">
        <v>17105</v>
      </c>
      <c r="F83" s="148">
        <v>34669</v>
      </c>
      <c r="G83" s="75">
        <f t="shared" si="0"/>
        <v>17</v>
      </c>
      <c r="H83" s="80" t="s">
        <v>186</v>
      </c>
      <c r="I83" s="141">
        <v>1</v>
      </c>
      <c r="J83" s="143" t="s">
        <v>412</v>
      </c>
      <c r="K83" s="143" t="s">
        <v>414</v>
      </c>
      <c r="L83" s="90"/>
      <c r="M83" s="91">
        <v>1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</row>
    <row r="84" spans="1:951" ht="15" customHeight="1" x14ac:dyDescent="0.35">
      <c r="A84" s="137" t="s">
        <v>151</v>
      </c>
      <c r="B84" s="138">
        <v>2608640</v>
      </c>
      <c r="C84" s="89" t="s">
        <v>493</v>
      </c>
      <c r="D84" s="147">
        <v>27500</v>
      </c>
      <c r="E84" s="148">
        <v>17569</v>
      </c>
      <c r="F84" s="148">
        <v>35400</v>
      </c>
      <c r="G84" s="75">
        <f t="shared" si="0"/>
        <v>21</v>
      </c>
      <c r="H84" s="80" t="s">
        <v>186</v>
      </c>
      <c r="I84" s="141">
        <v>1</v>
      </c>
      <c r="J84" s="143" t="s">
        <v>150</v>
      </c>
      <c r="K84" s="143" t="s">
        <v>414</v>
      </c>
      <c r="L84" s="90"/>
      <c r="M84" s="91">
        <v>1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</row>
    <row r="85" spans="1:951" ht="15" customHeight="1" x14ac:dyDescent="0.35">
      <c r="A85" s="137" t="s">
        <v>151</v>
      </c>
      <c r="B85" s="138">
        <v>2625032</v>
      </c>
      <c r="C85" s="89" t="s">
        <v>494</v>
      </c>
      <c r="D85" s="147">
        <v>27135</v>
      </c>
      <c r="E85" s="148">
        <v>14861</v>
      </c>
      <c r="F85" s="148">
        <v>34304</v>
      </c>
      <c r="G85" s="75">
        <f t="shared" si="0"/>
        <v>19</v>
      </c>
      <c r="H85" s="80" t="s">
        <v>184</v>
      </c>
      <c r="I85" s="141">
        <v>1</v>
      </c>
      <c r="J85" s="143" t="s">
        <v>150</v>
      </c>
      <c r="K85" s="143" t="s">
        <v>414</v>
      </c>
      <c r="L85" s="90"/>
      <c r="M85" s="91">
        <v>1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</row>
    <row r="86" spans="1:951" ht="15" customHeight="1" x14ac:dyDescent="0.35">
      <c r="A86" s="137" t="s">
        <v>151</v>
      </c>
      <c r="B86" s="138">
        <v>2667783</v>
      </c>
      <c r="C86" s="89" t="s">
        <v>495</v>
      </c>
      <c r="D86" s="147">
        <v>27150</v>
      </c>
      <c r="E86" s="148">
        <v>14625</v>
      </c>
      <c r="F86" s="148">
        <v>33270</v>
      </c>
      <c r="G86" s="75">
        <f t="shared" si="0"/>
        <v>16</v>
      </c>
      <c r="H86" s="80" t="s">
        <v>184</v>
      </c>
      <c r="I86" s="141">
        <v>1</v>
      </c>
      <c r="J86" s="143" t="s">
        <v>150</v>
      </c>
      <c r="K86" s="143" t="s">
        <v>414</v>
      </c>
      <c r="L86" s="90"/>
      <c r="M86" s="91">
        <v>1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</row>
    <row r="87" spans="1:951" ht="15" customHeight="1" x14ac:dyDescent="0.35">
      <c r="A87" s="137" t="s">
        <v>151</v>
      </c>
      <c r="B87" s="138">
        <v>2716806</v>
      </c>
      <c r="C87" s="89" t="s">
        <v>496</v>
      </c>
      <c r="D87" s="147">
        <v>33025</v>
      </c>
      <c r="E87" s="148">
        <v>18311</v>
      </c>
      <c r="F87" s="148">
        <v>39417</v>
      </c>
      <c r="G87" s="75">
        <f t="shared" si="0"/>
        <v>17</v>
      </c>
      <c r="H87" s="80" t="s">
        <v>186</v>
      </c>
      <c r="I87" s="141">
        <v>1</v>
      </c>
      <c r="J87" s="143" t="s">
        <v>150</v>
      </c>
      <c r="K87" s="143" t="s">
        <v>414</v>
      </c>
      <c r="L87" s="90"/>
      <c r="M87" s="91">
        <v>1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</row>
    <row r="88" spans="1:951" ht="15" customHeight="1" x14ac:dyDescent="0.35">
      <c r="A88" s="137" t="s">
        <v>151</v>
      </c>
      <c r="B88" s="138">
        <v>2718741</v>
      </c>
      <c r="C88" s="89" t="s">
        <v>497</v>
      </c>
      <c r="D88" s="147">
        <v>31852</v>
      </c>
      <c r="E88" s="148">
        <v>16024</v>
      </c>
      <c r="F88" s="148">
        <v>35612</v>
      </c>
      <c r="G88" s="75">
        <f t="shared" si="0"/>
        <v>10</v>
      </c>
      <c r="H88" s="80" t="s">
        <v>184</v>
      </c>
      <c r="I88" s="141">
        <v>1</v>
      </c>
      <c r="J88" s="143" t="s">
        <v>150</v>
      </c>
      <c r="K88" s="143" t="s">
        <v>414</v>
      </c>
      <c r="L88" s="90"/>
      <c r="M88" s="91">
        <v>1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</row>
    <row r="89" spans="1:951" ht="15" customHeight="1" x14ac:dyDescent="0.35">
      <c r="A89" s="137" t="s">
        <v>151</v>
      </c>
      <c r="B89" s="138">
        <v>2726201</v>
      </c>
      <c r="C89" s="89" t="s">
        <v>498</v>
      </c>
      <c r="D89" s="147">
        <v>29753</v>
      </c>
      <c r="E89" s="148">
        <v>17879</v>
      </c>
      <c r="F89" s="148">
        <v>34669</v>
      </c>
      <c r="G89" s="75">
        <f t="shared" si="0"/>
        <v>13</v>
      </c>
      <c r="H89" s="80" t="s">
        <v>186</v>
      </c>
      <c r="I89" s="141">
        <v>1</v>
      </c>
      <c r="J89" s="143" t="s">
        <v>150</v>
      </c>
      <c r="K89" s="143" t="s">
        <v>414</v>
      </c>
      <c r="L89" s="90"/>
      <c r="M89" s="91">
        <v>1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</row>
    <row r="90" spans="1:951" ht="15" customHeight="1" x14ac:dyDescent="0.35">
      <c r="A90" s="137" t="s">
        <v>151</v>
      </c>
      <c r="B90" s="138">
        <v>2748110</v>
      </c>
      <c r="C90" s="89" t="s">
        <v>499</v>
      </c>
      <c r="D90" s="147">
        <v>27395</v>
      </c>
      <c r="E90" s="148">
        <v>16007</v>
      </c>
      <c r="F90" s="148">
        <v>34669</v>
      </c>
      <c r="G90" s="75">
        <f t="shared" si="0"/>
        <v>19</v>
      </c>
      <c r="H90" s="80" t="s">
        <v>184</v>
      </c>
      <c r="I90" s="141">
        <v>1</v>
      </c>
      <c r="J90" s="143" t="s">
        <v>150</v>
      </c>
      <c r="K90" s="143" t="s">
        <v>414</v>
      </c>
      <c r="L90" s="90"/>
      <c r="M90" s="91">
        <v>1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</row>
    <row r="91" spans="1:951" ht="15" customHeight="1" x14ac:dyDescent="0.35">
      <c r="A91" s="137" t="s">
        <v>151</v>
      </c>
      <c r="B91" s="138">
        <v>2806525</v>
      </c>
      <c r="C91" s="89" t="s">
        <v>500</v>
      </c>
      <c r="D91" s="147">
        <v>28399</v>
      </c>
      <c r="E91" s="148">
        <v>16365</v>
      </c>
      <c r="F91" s="148">
        <v>35400</v>
      </c>
      <c r="G91" s="75">
        <f t="shared" si="0"/>
        <v>19</v>
      </c>
      <c r="H91" s="80" t="s">
        <v>184</v>
      </c>
      <c r="I91" s="141">
        <v>1</v>
      </c>
      <c r="J91" s="143" t="s">
        <v>150</v>
      </c>
      <c r="K91" s="143" t="s">
        <v>414</v>
      </c>
      <c r="L91" s="90"/>
      <c r="M91" s="91">
        <v>1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</row>
    <row r="92" spans="1:951" ht="15" customHeight="1" x14ac:dyDescent="0.35">
      <c r="A92" s="137" t="s">
        <v>151</v>
      </c>
      <c r="B92" s="138">
        <v>2814518</v>
      </c>
      <c r="C92" s="89" t="s">
        <v>501</v>
      </c>
      <c r="D92" s="147">
        <v>27410</v>
      </c>
      <c r="E92" s="148">
        <v>19116</v>
      </c>
      <c r="F92" s="148">
        <v>37602</v>
      </c>
      <c r="G92" s="75">
        <f t="shared" si="0"/>
        <v>27</v>
      </c>
      <c r="H92" s="80" t="s">
        <v>186</v>
      </c>
      <c r="I92" s="141">
        <v>1</v>
      </c>
      <c r="J92" s="143" t="s">
        <v>150</v>
      </c>
      <c r="K92" s="143" t="s">
        <v>414</v>
      </c>
      <c r="L92" s="90"/>
      <c r="M92" s="91">
        <v>1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</row>
    <row r="93" spans="1:951" ht="15" customHeight="1" x14ac:dyDescent="0.35">
      <c r="A93" s="137" t="s">
        <v>151</v>
      </c>
      <c r="B93" s="138">
        <v>2814577</v>
      </c>
      <c r="C93" s="89" t="s">
        <v>502</v>
      </c>
      <c r="D93" s="147">
        <v>28414</v>
      </c>
      <c r="E93" s="148">
        <v>20046</v>
      </c>
      <c r="F93" s="148">
        <v>37803</v>
      </c>
      <c r="G93" s="75">
        <f t="shared" si="0"/>
        <v>25</v>
      </c>
      <c r="H93" s="80" t="s">
        <v>186</v>
      </c>
      <c r="I93" s="141">
        <v>1</v>
      </c>
      <c r="J93" s="143" t="s">
        <v>150</v>
      </c>
      <c r="K93" s="143" t="s">
        <v>414</v>
      </c>
      <c r="L93" s="90"/>
      <c r="M93" s="91">
        <v>1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</row>
    <row r="94" spans="1:951" ht="15" customHeight="1" x14ac:dyDescent="0.35">
      <c r="A94" s="137" t="s">
        <v>151</v>
      </c>
      <c r="B94" s="138">
        <v>2816069</v>
      </c>
      <c r="C94" s="89" t="s">
        <v>503</v>
      </c>
      <c r="D94" s="147">
        <v>27395</v>
      </c>
      <c r="E94" s="148">
        <v>16079</v>
      </c>
      <c r="F94" s="148">
        <v>32993</v>
      </c>
      <c r="G94" s="75">
        <f t="shared" si="0"/>
        <v>15</v>
      </c>
      <c r="H94" s="80" t="s">
        <v>186</v>
      </c>
      <c r="I94" s="141">
        <v>2</v>
      </c>
      <c r="J94" s="143" t="s">
        <v>150</v>
      </c>
      <c r="K94" s="143" t="s">
        <v>414</v>
      </c>
      <c r="L94" s="90"/>
      <c r="M94" s="91">
        <v>0.94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</row>
    <row r="95" spans="1:951" ht="15" customHeight="1" x14ac:dyDescent="0.35">
      <c r="A95" s="137" t="s">
        <v>151</v>
      </c>
      <c r="B95" s="138">
        <v>2819922</v>
      </c>
      <c r="C95" s="89" t="s">
        <v>504</v>
      </c>
      <c r="D95" s="147">
        <v>26558</v>
      </c>
      <c r="E95" s="148">
        <v>16937</v>
      </c>
      <c r="F95" s="148">
        <v>35034</v>
      </c>
      <c r="G95" s="75">
        <f t="shared" si="0"/>
        <v>23</v>
      </c>
      <c r="H95" s="80" t="s">
        <v>184</v>
      </c>
      <c r="I95" s="141">
        <v>1</v>
      </c>
      <c r="J95" s="143" t="s">
        <v>150</v>
      </c>
      <c r="K95" s="143" t="s">
        <v>414</v>
      </c>
      <c r="L95" s="90"/>
      <c r="M95" s="91">
        <v>1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</row>
    <row r="96" spans="1:951" ht="15" customHeight="1" x14ac:dyDescent="0.35">
      <c r="A96" s="137" t="s">
        <v>151</v>
      </c>
      <c r="B96" s="138">
        <v>2837868</v>
      </c>
      <c r="C96" s="89" t="s">
        <v>505</v>
      </c>
      <c r="D96" s="147">
        <v>26680</v>
      </c>
      <c r="E96" s="148">
        <v>15735</v>
      </c>
      <c r="F96" s="148">
        <v>35034</v>
      </c>
      <c r="G96" s="75">
        <f t="shared" si="0"/>
        <v>22</v>
      </c>
      <c r="H96" s="80" t="s">
        <v>184</v>
      </c>
      <c r="I96" s="141">
        <v>1</v>
      </c>
      <c r="J96" s="143" t="s">
        <v>150</v>
      </c>
      <c r="K96" s="143" t="s">
        <v>414</v>
      </c>
      <c r="L96" s="90"/>
      <c r="M96" s="91">
        <v>1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</row>
    <row r="97" spans="1:951" ht="15" customHeight="1" x14ac:dyDescent="0.35">
      <c r="A97" s="137" t="s">
        <v>151</v>
      </c>
      <c r="B97" s="138">
        <v>2866322</v>
      </c>
      <c r="C97" s="89" t="s">
        <v>506</v>
      </c>
      <c r="D97" s="147">
        <v>32279</v>
      </c>
      <c r="E97" s="148">
        <v>14511</v>
      </c>
      <c r="F97" s="148">
        <v>36008</v>
      </c>
      <c r="G97" s="75">
        <f t="shared" si="0"/>
        <v>10</v>
      </c>
      <c r="H97" s="80" t="s">
        <v>184</v>
      </c>
      <c r="I97" s="141">
        <v>1</v>
      </c>
      <c r="J97" s="143" t="s">
        <v>150</v>
      </c>
      <c r="K97" s="143" t="s">
        <v>414</v>
      </c>
      <c r="L97" s="90"/>
      <c r="M97" s="91">
        <v>1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</row>
    <row r="98" spans="1:951" ht="15" customHeight="1" x14ac:dyDescent="0.35">
      <c r="A98" s="137" t="s">
        <v>151</v>
      </c>
      <c r="B98" s="138">
        <v>2874831</v>
      </c>
      <c r="C98" s="89" t="s">
        <v>507</v>
      </c>
      <c r="D98" s="147">
        <v>24016</v>
      </c>
      <c r="E98" s="148">
        <v>14763</v>
      </c>
      <c r="F98" s="148">
        <v>33725</v>
      </c>
      <c r="G98" s="75">
        <f t="shared" si="0"/>
        <v>26</v>
      </c>
      <c r="H98" s="80" t="s">
        <v>186</v>
      </c>
      <c r="I98" s="141">
        <v>1</v>
      </c>
      <c r="J98" s="143" t="s">
        <v>150</v>
      </c>
      <c r="K98" s="143" t="s">
        <v>414</v>
      </c>
      <c r="L98" s="90"/>
      <c r="M98" s="91">
        <v>1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</row>
    <row r="99" spans="1:951" ht="15" customHeight="1" x14ac:dyDescent="0.35">
      <c r="A99" s="137" t="s">
        <v>151</v>
      </c>
      <c r="B99" s="138">
        <v>2890967</v>
      </c>
      <c r="C99" s="89" t="s">
        <v>508</v>
      </c>
      <c r="D99" s="147">
        <v>27410</v>
      </c>
      <c r="E99" s="148">
        <v>15153</v>
      </c>
      <c r="F99" s="148">
        <v>33725</v>
      </c>
      <c r="G99" s="75">
        <f t="shared" si="0"/>
        <v>17</v>
      </c>
      <c r="H99" s="80" t="s">
        <v>186</v>
      </c>
      <c r="I99" s="141">
        <v>2</v>
      </c>
      <c r="J99" s="143" t="s">
        <v>150</v>
      </c>
      <c r="K99" s="143" t="s">
        <v>414</v>
      </c>
      <c r="L99" s="90"/>
      <c r="M99" s="91">
        <v>0.91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</row>
    <row r="100" spans="1:951" ht="15" customHeight="1" x14ac:dyDescent="0.35">
      <c r="A100" s="137" t="s">
        <v>151</v>
      </c>
      <c r="B100" s="138">
        <v>2891774</v>
      </c>
      <c r="C100" s="89" t="s">
        <v>509</v>
      </c>
      <c r="D100" s="147">
        <v>28384</v>
      </c>
      <c r="E100" s="148">
        <v>16630</v>
      </c>
      <c r="F100" s="148">
        <v>35400</v>
      </c>
      <c r="G100" s="75">
        <f t="shared" si="0"/>
        <v>19</v>
      </c>
      <c r="H100" s="80" t="s">
        <v>184</v>
      </c>
      <c r="I100" s="141">
        <v>1</v>
      </c>
      <c r="J100" s="143" t="s">
        <v>150</v>
      </c>
      <c r="K100" s="143" t="s">
        <v>414</v>
      </c>
      <c r="L100" s="90"/>
      <c r="M100" s="91">
        <v>1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</row>
    <row r="101" spans="1:951" ht="15" customHeight="1" x14ac:dyDescent="0.35">
      <c r="A101" s="137" t="s">
        <v>151</v>
      </c>
      <c r="B101" s="138">
        <v>2914071</v>
      </c>
      <c r="C101" s="89" t="s">
        <v>510</v>
      </c>
      <c r="D101" s="147">
        <v>27395</v>
      </c>
      <c r="E101" s="148">
        <v>16129</v>
      </c>
      <c r="F101" s="148">
        <v>34182</v>
      </c>
      <c r="G101" s="75">
        <f t="shared" si="0"/>
        <v>18</v>
      </c>
      <c r="H101" s="80" t="s">
        <v>186</v>
      </c>
      <c r="I101" s="141">
        <v>2</v>
      </c>
      <c r="J101" s="143" t="s">
        <v>150</v>
      </c>
      <c r="K101" s="143" t="s">
        <v>414</v>
      </c>
      <c r="L101" s="90"/>
      <c r="M101" s="91">
        <v>0.91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</row>
    <row r="102" spans="1:951" ht="15" customHeight="1" x14ac:dyDescent="0.35">
      <c r="A102" s="137" t="s">
        <v>151</v>
      </c>
      <c r="B102" s="138">
        <v>2914422</v>
      </c>
      <c r="C102" s="89" t="s">
        <v>511</v>
      </c>
      <c r="D102" s="147">
        <v>27165</v>
      </c>
      <c r="E102" s="148">
        <v>16717</v>
      </c>
      <c r="F102" s="148">
        <v>34182</v>
      </c>
      <c r="G102" s="75">
        <f t="shared" si="0"/>
        <v>19</v>
      </c>
      <c r="H102" s="80" t="s">
        <v>186</v>
      </c>
      <c r="I102" s="141">
        <v>1</v>
      </c>
      <c r="J102" s="143" t="s">
        <v>150</v>
      </c>
      <c r="K102" s="143" t="s">
        <v>414</v>
      </c>
      <c r="L102" s="90"/>
      <c r="M102" s="91">
        <v>1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</row>
    <row r="103" spans="1:951" ht="15" customHeight="1" x14ac:dyDescent="0.35">
      <c r="A103" s="137" t="s">
        <v>151</v>
      </c>
      <c r="B103" s="138">
        <v>2915807</v>
      </c>
      <c r="C103" s="89" t="s">
        <v>512</v>
      </c>
      <c r="D103" s="147">
        <v>26558</v>
      </c>
      <c r="E103" s="148">
        <v>16248</v>
      </c>
      <c r="F103" s="148">
        <v>35034</v>
      </c>
      <c r="G103" s="75">
        <f t="shared" si="0"/>
        <v>23</v>
      </c>
      <c r="H103" s="80" t="s">
        <v>184</v>
      </c>
      <c r="I103" s="141">
        <v>1</v>
      </c>
      <c r="J103" s="143" t="s">
        <v>150</v>
      </c>
      <c r="K103" s="143" t="s">
        <v>414</v>
      </c>
      <c r="L103" s="90"/>
      <c r="M103" s="91">
        <v>1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</row>
    <row r="104" spans="1:951" ht="15" customHeight="1" x14ac:dyDescent="0.35">
      <c r="A104" s="137" t="s">
        <v>151</v>
      </c>
      <c r="B104" s="138">
        <v>2916298</v>
      </c>
      <c r="C104" s="89" t="s">
        <v>513</v>
      </c>
      <c r="D104" s="147">
        <v>27061</v>
      </c>
      <c r="E104" s="148">
        <v>16917</v>
      </c>
      <c r="F104" s="148">
        <v>35765</v>
      </c>
      <c r="G104" s="75">
        <f t="shared" si="0"/>
        <v>23</v>
      </c>
      <c r="H104" s="80" t="s">
        <v>184</v>
      </c>
      <c r="I104" s="141">
        <v>1</v>
      </c>
      <c r="J104" s="143" t="s">
        <v>150</v>
      </c>
      <c r="K104" s="143" t="s">
        <v>414</v>
      </c>
      <c r="L104" s="90"/>
      <c r="M104" s="91">
        <v>1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</row>
    <row r="105" spans="1:951" ht="15" customHeight="1" x14ac:dyDescent="0.35">
      <c r="A105" s="137" t="s">
        <v>151</v>
      </c>
      <c r="B105" s="138">
        <v>2916327</v>
      </c>
      <c r="C105" s="89" t="s">
        <v>514</v>
      </c>
      <c r="D105" s="147">
        <v>28915</v>
      </c>
      <c r="E105" s="148">
        <v>15892</v>
      </c>
      <c r="F105" s="148">
        <v>35034</v>
      </c>
      <c r="G105" s="75">
        <f t="shared" si="0"/>
        <v>16</v>
      </c>
      <c r="H105" s="80" t="s">
        <v>184</v>
      </c>
      <c r="I105" s="141">
        <v>2</v>
      </c>
      <c r="J105" s="143" t="s">
        <v>150</v>
      </c>
      <c r="K105" s="143" t="s">
        <v>414</v>
      </c>
      <c r="L105" s="90"/>
      <c r="M105" s="91">
        <v>0.95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</row>
    <row r="106" spans="1:951" ht="15" customHeight="1" x14ac:dyDescent="0.35">
      <c r="A106" s="137" t="s">
        <v>151</v>
      </c>
      <c r="B106" s="138">
        <v>2916370</v>
      </c>
      <c r="C106" s="89" t="s">
        <v>515</v>
      </c>
      <c r="D106" s="147">
        <v>28157</v>
      </c>
      <c r="E106" s="148">
        <v>14805</v>
      </c>
      <c r="F106" s="148">
        <v>33270</v>
      </c>
      <c r="G106" s="75">
        <f t="shared" si="0"/>
        <v>14</v>
      </c>
      <c r="H106" s="80" t="s">
        <v>186</v>
      </c>
      <c r="I106" s="141">
        <v>1</v>
      </c>
      <c r="J106" s="143" t="s">
        <v>150</v>
      </c>
      <c r="K106" s="143" t="s">
        <v>414</v>
      </c>
      <c r="L106" s="90"/>
      <c r="M106" s="91">
        <v>1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</row>
    <row r="107" spans="1:951" ht="15" customHeight="1" x14ac:dyDescent="0.35">
      <c r="A107" s="137" t="s">
        <v>151</v>
      </c>
      <c r="B107" s="138">
        <v>2916415</v>
      </c>
      <c r="C107" s="89" t="s">
        <v>516</v>
      </c>
      <c r="D107" s="147">
        <v>26680</v>
      </c>
      <c r="E107" s="148">
        <v>16318</v>
      </c>
      <c r="F107" s="148">
        <v>34669</v>
      </c>
      <c r="G107" s="75">
        <f t="shared" si="0"/>
        <v>21</v>
      </c>
      <c r="H107" s="80" t="s">
        <v>184</v>
      </c>
      <c r="I107" s="141">
        <v>1</v>
      </c>
      <c r="J107" s="143" t="s">
        <v>150</v>
      </c>
      <c r="K107" s="143" t="s">
        <v>414</v>
      </c>
      <c r="L107" s="90"/>
      <c r="M107" s="91">
        <v>1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</row>
    <row r="108" spans="1:951" ht="15" customHeight="1" x14ac:dyDescent="0.35">
      <c r="A108" s="137" t="s">
        <v>151</v>
      </c>
      <c r="B108" s="138">
        <v>2916809</v>
      </c>
      <c r="C108" s="89" t="s">
        <v>517</v>
      </c>
      <c r="D108" s="147">
        <v>28019</v>
      </c>
      <c r="E108" s="148">
        <v>15836</v>
      </c>
      <c r="F108" s="148">
        <v>35034</v>
      </c>
      <c r="G108" s="75">
        <f t="shared" si="0"/>
        <v>19</v>
      </c>
      <c r="H108" s="80" t="s">
        <v>186</v>
      </c>
      <c r="I108" s="141">
        <v>1</v>
      </c>
      <c r="J108" s="143" t="s">
        <v>412</v>
      </c>
      <c r="K108" s="143" t="s">
        <v>414</v>
      </c>
      <c r="L108" s="90"/>
      <c r="M108" s="91">
        <v>1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</row>
    <row r="109" spans="1:951" ht="15" customHeight="1" x14ac:dyDescent="0.35">
      <c r="A109" s="137" t="s">
        <v>151</v>
      </c>
      <c r="B109" s="138">
        <v>2917263</v>
      </c>
      <c r="C109" s="89" t="s">
        <v>518</v>
      </c>
      <c r="D109" s="147">
        <v>27426</v>
      </c>
      <c r="E109" s="148">
        <v>16709</v>
      </c>
      <c r="F109" s="148">
        <v>35034</v>
      </c>
      <c r="G109" s="75">
        <f t="shared" si="0"/>
        <v>20</v>
      </c>
      <c r="H109" s="80" t="s">
        <v>184</v>
      </c>
      <c r="I109" s="141">
        <v>1</v>
      </c>
      <c r="J109" s="143" t="s">
        <v>412</v>
      </c>
      <c r="K109" s="143" t="s">
        <v>414</v>
      </c>
      <c r="L109" s="90"/>
      <c r="M109" s="91">
        <v>1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</row>
    <row r="110" spans="1:951" ht="15" customHeight="1" x14ac:dyDescent="0.35">
      <c r="A110" s="137" t="s">
        <v>151</v>
      </c>
      <c r="B110" s="138">
        <v>2918931</v>
      </c>
      <c r="C110" s="89" t="s">
        <v>519</v>
      </c>
      <c r="D110" s="147">
        <v>25980</v>
      </c>
      <c r="E110" s="148">
        <v>15850</v>
      </c>
      <c r="F110" s="148">
        <v>30713</v>
      </c>
      <c r="G110" s="75">
        <f t="shared" si="0"/>
        <v>12</v>
      </c>
      <c r="H110" s="80" t="s">
        <v>186</v>
      </c>
      <c r="I110" s="141">
        <v>2</v>
      </c>
      <c r="J110" s="143" t="s">
        <v>150</v>
      </c>
      <c r="K110" s="143" t="s">
        <v>414</v>
      </c>
      <c r="L110" s="90"/>
      <c r="M110" s="91">
        <v>0.85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</row>
    <row r="111" spans="1:951" ht="15" customHeight="1" x14ac:dyDescent="0.35">
      <c r="A111" s="137" t="s">
        <v>151</v>
      </c>
      <c r="B111" s="138">
        <v>2918982</v>
      </c>
      <c r="C111" s="89" t="s">
        <v>520</v>
      </c>
      <c r="D111" s="147">
        <v>27165</v>
      </c>
      <c r="E111" s="148">
        <v>16204</v>
      </c>
      <c r="F111" s="148">
        <v>34669</v>
      </c>
      <c r="G111" s="75">
        <f t="shared" si="0"/>
        <v>20</v>
      </c>
      <c r="H111" s="80" t="s">
        <v>184</v>
      </c>
      <c r="I111" s="141">
        <v>1</v>
      </c>
      <c r="J111" s="143" t="s">
        <v>150</v>
      </c>
      <c r="K111" s="143" t="s">
        <v>414</v>
      </c>
      <c r="L111" s="90"/>
      <c r="M111" s="91">
        <v>1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</row>
    <row r="112" spans="1:951" ht="15" customHeight="1" x14ac:dyDescent="0.35">
      <c r="A112" s="137" t="s">
        <v>151</v>
      </c>
      <c r="B112" s="138">
        <v>2934316</v>
      </c>
      <c r="C112" s="89" t="s">
        <v>521</v>
      </c>
      <c r="D112" s="147">
        <v>28019</v>
      </c>
      <c r="E112" s="148">
        <v>14998</v>
      </c>
      <c r="F112" s="148">
        <v>35400</v>
      </c>
      <c r="G112" s="75">
        <f t="shared" si="0"/>
        <v>20</v>
      </c>
      <c r="H112" s="80" t="s">
        <v>186</v>
      </c>
      <c r="I112" s="141">
        <v>1</v>
      </c>
      <c r="J112" s="143" t="s">
        <v>150</v>
      </c>
      <c r="K112" s="143" t="s">
        <v>414</v>
      </c>
      <c r="L112" s="90"/>
      <c r="M112" s="91">
        <v>1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</row>
    <row r="113" spans="1:951" ht="15" customHeight="1" x14ac:dyDescent="0.35">
      <c r="A113" s="137" t="s">
        <v>151</v>
      </c>
      <c r="B113" s="138">
        <v>2963469</v>
      </c>
      <c r="C113" s="89" t="s">
        <v>522</v>
      </c>
      <c r="D113" s="147">
        <v>27395</v>
      </c>
      <c r="E113" s="148">
        <v>17034</v>
      </c>
      <c r="F113" s="148">
        <v>34304</v>
      </c>
      <c r="G113" s="75">
        <f t="shared" si="0"/>
        <v>18</v>
      </c>
      <c r="H113" s="80" t="s">
        <v>186</v>
      </c>
      <c r="I113" s="141">
        <v>1</v>
      </c>
      <c r="J113" s="143" t="s">
        <v>150</v>
      </c>
      <c r="K113" s="143" t="s">
        <v>414</v>
      </c>
      <c r="L113" s="90"/>
      <c r="M113" s="91">
        <v>1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</row>
    <row r="114" spans="1:951" ht="15" customHeight="1" x14ac:dyDescent="0.35">
      <c r="A114" s="137" t="s">
        <v>151</v>
      </c>
      <c r="B114" s="138">
        <v>2966104</v>
      </c>
      <c r="C114" s="89" t="s">
        <v>523</v>
      </c>
      <c r="D114" s="147">
        <v>27135</v>
      </c>
      <c r="E114" s="148">
        <v>16142</v>
      </c>
      <c r="F114" s="148">
        <v>33725</v>
      </c>
      <c r="G114" s="75">
        <f t="shared" si="0"/>
        <v>18</v>
      </c>
      <c r="H114" s="80" t="s">
        <v>184</v>
      </c>
      <c r="I114" s="141">
        <v>1</v>
      </c>
      <c r="J114" s="143" t="s">
        <v>150</v>
      </c>
      <c r="K114" s="143" t="s">
        <v>414</v>
      </c>
      <c r="L114" s="90"/>
      <c r="M114" s="91">
        <v>1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</row>
    <row r="115" spans="1:951" ht="15" customHeight="1" x14ac:dyDescent="0.35">
      <c r="A115" s="137" t="s">
        <v>151</v>
      </c>
      <c r="B115" s="138">
        <v>2970376</v>
      </c>
      <c r="C115" s="89" t="s">
        <v>524</v>
      </c>
      <c r="D115" s="147">
        <v>28399</v>
      </c>
      <c r="E115" s="148">
        <v>16021</v>
      </c>
      <c r="F115" s="148">
        <v>33420</v>
      </c>
      <c r="G115" s="75">
        <f t="shared" si="0"/>
        <v>13</v>
      </c>
      <c r="H115" s="80" t="s">
        <v>186</v>
      </c>
      <c r="I115" s="141">
        <v>1</v>
      </c>
      <c r="J115" s="143" t="s">
        <v>150</v>
      </c>
      <c r="K115" s="143" t="s">
        <v>414</v>
      </c>
      <c r="L115" s="90"/>
      <c r="M115" s="91">
        <v>1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</row>
    <row r="116" spans="1:951" ht="15" customHeight="1" x14ac:dyDescent="0.35">
      <c r="A116" s="137" t="s">
        <v>151</v>
      </c>
      <c r="B116" s="138">
        <v>2981659</v>
      </c>
      <c r="C116" s="89" t="s">
        <v>525</v>
      </c>
      <c r="D116" s="147">
        <v>29495</v>
      </c>
      <c r="E116" s="148">
        <v>17278</v>
      </c>
      <c r="F116" s="148">
        <v>34304</v>
      </c>
      <c r="G116" s="75">
        <f t="shared" si="0"/>
        <v>13</v>
      </c>
      <c r="H116" s="80" t="s">
        <v>184</v>
      </c>
      <c r="I116" s="141">
        <v>2</v>
      </c>
      <c r="J116" s="143" t="s">
        <v>150</v>
      </c>
      <c r="K116" s="143" t="s">
        <v>414</v>
      </c>
      <c r="L116" s="90"/>
      <c r="M116" s="91">
        <v>0.85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</row>
    <row r="117" spans="1:951" ht="15" customHeight="1" x14ac:dyDescent="0.35">
      <c r="A117" s="137" t="s">
        <v>151</v>
      </c>
      <c r="B117" s="138">
        <v>2993195</v>
      </c>
      <c r="C117" s="89" t="s">
        <v>526</v>
      </c>
      <c r="D117" s="147">
        <v>28019</v>
      </c>
      <c r="E117" s="148">
        <v>16226</v>
      </c>
      <c r="F117" s="148">
        <v>35034</v>
      </c>
      <c r="G117" s="75">
        <f t="shared" si="0"/>
        <v>19</v>
      </c>
      <c r="H117" s="80" t="s">
        <v>186</v>
      </c>
      <c r="I117" s="141">
        <v>1</v>
      </c>
      <c r="J117" s="143" t="s">
        <v>413</v>
      </c>
      <c r="K117" s="143" t="s">
        <v>414</v>
      </c>
      <c r="L117" s="90"/>
      <c r="M117" s="91">
        <v>1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</row>
    <row r="118" spans="1:951" ht="15" customHeight="1" x14ac:dyDescent="0.35">
      <c r="A118" s="137" t="s">
        <v>151</v>
      </c>
      <c r="B118" s="138">
        <v>3033427</v>
      </c>
      <c r="C118" s="89" t="s">
        <v>527</v>
      </c>
      <c r="D118" s="147">
        <v>29479</v>
      </c>
      <c r="E118" s="148">
        <v>16738</v>
      </c>
      <c r="F118" s="148">
        <v>36800</v>
      </c>
      <c r="G118" s="75">
        <f t="shared" si="0"/>
        <v>20</v>
      </c>
      <c r="H118" s="80" t="s">
        <v>184</v>
      </c>
      <c r="I118" s="141">
        <v>1</v>
      </c>
      <c r="J118" s="143" t="s">
        <v>412</v>
      </c>
      <c r="K118" s="143" t="s">
        <v>414</v>
      </c>
      <c r="L118" s="90"/>
      <c r="M118" s="91">
        <v>1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</row>
    <row r="119" spans="1:951" ht="15" customHeight="1" x14ac:dyDescent="0.35">
      <c r="A119" s="137" t="s">
        <v>151</v>
      </c>
      <c r="B119" s="138">
        <v>3034027</v>
      </c>
      <c r="C119" s="89" t="s">
        <v>528</v>
      </c>
      <c r="D119" s="147">
        <v>27410</v>
      </c>
      <c r="E119" s="148">
        <v>16375</v>
      </c>
      <c r="F119" s="148">
        <v>34669</v>
      </c>
      <c r="G119" s="75">
        <f t="shared" si="0"/>
        <v>19</v>
      </c>
      <c r="H119" s="80" t="s">
        <v>186</v>
      </c>
      <c r="I119" s="141">
        <v>1</v>
      </c>
      <c r="J119" s="143" t="s">
        <v>150</v>
      </c>
      <c r="K119" s="143" t="s">
        <v>414</v>
      </c>
      <c r="L119" s="90"/>
      <c r="M119" s="91">
        <v>1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</row>
    <row r="120" spans="1:951" ht="15" customHeight="1" x14ac:dyDescent="0.35">
      <c r="A120" s="137" t="s">
        <v>151</v>
      </c>
      <c r="B120" s="138">
        <v>3037071</v>
      </c>
      <c r="C120" s="89" t="s">
        <v>529</v>
      </c>
      <c r="D120" s="147">
        <v>27441</v>
      </c>
      <c r="E120" s="148">
        <v>17873</v>
      </c>
      <c r="F120" s="148">
        <v>36130</v>
      </c>
      <c r="G120" s="75">
        <f t="shared" si="0"/>
        <v>23</v>
      </c>
      <c r="H120" s="80" t="s">
        <v>186</v>
      </c>
      <c r="I120" s="141">
        <v>1</v>
      </c>
      <c r="J120" s="143" t="s">
        <v>150</v>
      </c>
      <c r="K120" s="143" t="s">
        <v>414</v>
      </c>
      <c r="L120" s="90"/>
      <c r="M120" s="91">
        <v>1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</row>
    <row r="121" spans="1:951" ht="15" customHeight="1" x14ac:dyDescent="0.35">
      <c r="A121" s="137" t="s">
        <v>151</v>
      </c>
      <c r="B121" s="138">
        <v>3046611</v>
      </c>
      <c r="C121" s="89" t="s">
        <v>530</v>
      </c>
      <c r="D121" s="147">
        <v>33270</v>
      </c>
      <c r="E121" s="148">
        <v>17514</v>
      </c>
      <c r="F121" s="148">
        <v>39417</v>
      </c>
      <c r="G121" s="75">
        <f t="shared" si="0"/>
        <v>16</v>
      </c>
      <c r="H121" s="80" t="s">
        <v>186</v>
      </c>
      <c r="I121" s="141">
        <v>1</v>
      </c>
      <c r="J121" s="143" t="s">
        <v>412</v>
      </c>
      <c r="K121" s="143" t="s">
        <v>414</v>
      </c>
      <c r="L121" s="90"/>
      <c r="M121" s="91">
        <v>1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</row>
    <row r="122" spans="1:951" ht="15" customHeight="1" x14ac:dyDescent="0.35">
      <c r="A122" s="137" t="s">
        <v>151</v>
      </c>
      <c r="B122" s="138">
        <v>3074127</v>
      </c>
      <c r="C122" s="89" t="s">
        <v>531</v>
      </c>
      <c r="D122" s="147">
        <v>29782</v>
      </c>
      <c r="E122" s="148">
        <v>16244</v>
      </c>
      <c r="F122" s="148">
        <v>33329</v>
      </c>
      <c r="G122" s="75">
        <f t="shared" si="0"/>
        <v>9</v>
      </c>
      <c r="H122" s="80" t="s">
        <v>186</v>
      </c>
      <c r="I122" s="141">
        <v>2</v>
      </c>
      <c r="J122" s="143" t="s">
        <v>150</v>
      </c>
      <c r="K122" s="143" t="s">
        <v>414</v>
      </c>
      <c r="L122" s="90"/>
      <c r="M122" s="91">
        <v>0.97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</row>
    <row r="123" spans="1:951" ht="15" customHeight="1" x14ac:dyDescent="0.35">
      <c r="A123" s="137" t="s">
        <v>151</v>
      </c>
      <c r="B123" s="138">
        <v>3080154</v>
      </c>
      <c r="C123" s="89" t="s">
        <v>532</v>
      </c>
      <c r="D123" s="147">
        <v>25508</v>
      </c>
      <c r="E123" s="148">
        <v>17513</v>
      </c>
      <c r="F123" s="148">
        <v>35034</v>
      </c>
      <c r="G123" s="75">
        <f t="shared" si="0"/>
        <v>26</v>
      </c>
      <c r="H123" s="80" t="s">
        <v>184</v>
      </c>
      <c r="I123" s="141">
        <v>1</v>
      </c>
      <c r="J123" s="143" t="s">
        <v>890</v>
      </c>
      <c r="K123" s="143" t="s">
        <v>414</v>
      </c>
      <c r="L123" s="90"/>
      <c r="M123" s="91">
        <v>1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</row>
    <row r="124" spans="1:951" ht="15" customHeight="1" x14ac:dyDescent="0.35">
      <c r="A124" s="137" t="s">
        <v>151</v>
      </c>
      <c r="B124" s="138">
        <v>3081694</v>
      </c>
      <c r="C124" s="89" t="s">
        <v>533</v>
      </c>
      <c r="D124" s="147">
        <v>25980</v>
      </c>
      <c r="E124" s="148">
        <v>16552</v>
      </c>
      <c r="F124" s="148">
        <v>34669</v>
      </c>
      <c r="G124" s="75">
        <f t="shared" si="0"/>
        <v>23</v>
      </c>
      <c r="H124" s="80" t="s">
        <v>186</v>
      </c>
      <c r="I124" s="141">
        <v>1</v>
      </c>
      <c r="J124" s="143" t="s">
        <v>150</v>
      </c>
      <c r="K124" s="143" t="s">
        <v>414</v>
      </c>
      <c r="L124" s="90"/>
      <c r="M124" s="91">
        <v>1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</row>
    <row r="125" spans="1:951" ht="15" customHeight="1" x14ac:dyDescent="0.35">
      <c r="A125" s="137" t="s">
        <v>151</v>
      </c>
      <c r="B125" s="92">
        <v>3081825</v>
      </c>
      <c r="C125" s="139" t="s">
        <v>534</v>
      </c>
      <c r="D125" s="147">
        <v>28399</v>
      </c>
      <c r="E125" s="148">
        <v>15951</v>
      </c>
      <c r="F125" s="148">
        <v>34182</v>
      </c>
      <c r="G125" s="75">
        <f t="shared" si="0"/>
        <v>15</v>
      </c>
      <c r="H125" s="80" t="s">
        <v>186</v>
      </c>
      <c r="I125" s="141">
        <v>2</v>
      </c>
      <c r="J125" s="143" t="s">
        <v>150</v>
      </c>
      <c r="K125" s="143" t="s">
        <v>414</v>
      </c>
      <c r="L125" s="90"/>
      <c r="M125" s="91">
        <v>0.88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</row>
    <row r="126" spans="1:951" ht="15" customHeight="1" x14ac:dyDescent="0.35">
      <c r="A126" s="137" t="s">
        <v>151</v>
      </c>
      <c r="B126" s="138">
        <v>3082189</v>
      </c>
      <c r="C126" s="89" t="s">
        <v>535</v>
      </c>
      <c r="D126" s="147">
        <v>27135</v>
      </c>
      <c r="E126" s="148">
        <v>16376</v>
      </c>
      <c r="F126" s="148">
        <v>35034</v>
      </c>
      <c r="G126" s="75">
        <f t="shared" si="0"/>
        <v>21</v>
      </c>
      <c r="H126" s="80" t="s">
        <v>186</v>
      </c>
      <c r="I126" s="141">
        <v>1</v>
      </c>
      <c r="J126" s="143" t="s">
        <v>150</v>
      </c>
      <c r="K126" s="143" t="s">
        <v>414</v>
      </c>
      <c r="L126" s="90"/>
      <c r="M126" s="91">
        <v>1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</row>
    <row r="127" spans="1:951" ht="15" customHeight="1" x14ac:dyDescent="0.35">
      <c r="A127" s="137" t="s">
        <v>151</v>
      </c>
      <c r="B127" s="138">
        <v>3082823</v>
      </c>
      <c r="C127" s="89" t="s">
        <v>536</v>
      </c>
      <c r="D127" s="147">
        <v>33025</v>
      </c>
      <c r="E127" s="148">
        <v>16781</v>
      </c>
      <c r="F127" s="148">
        <v>39417</v>
      </c>
      <c r="G127" s="75">
        <f t="shared" si="0"/>
        <v>17</v>
      </c>
      <c r="H127" s="80" t="s">
        <v>186</v>
      </c>
      <c r="I127" s="141">
        <v>1</v>
      </c>
      <c r="J127" s="143" t="s">
        <v>413</v>
      </c>
      <c r="K127" s="143" t="s">
        <v>415</v>
      </c>
      <c r="L127" s="90"/>
      <c r="M127" s="91">
        <v>0.7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</row>
    <row r="128" spans="1:951" ht="15" customHeight="1" x14ac:dyDescent="0.35">
      <c r="A128" s="137" t="s">
        <v>151</v>
      </c>
      <c r="B128" s="138">
        <v>3083063</v>
      </c>
      <c r="C128" s="89" t="s">
        <v>537</v>
      </c>
      <c r="D128" s="147">
        <v>27485</v>
      </c>
      <c r="E128" s="148">
        <v>16693</v>
      </c>
      <c r="F128" s="148">
        <v>34669</v>
      </c>
      <c r="G128" s="75">
        <f t="shared" si="0"/>
        <v>19</v>
      </c>
      <c r="H128" s="80" t="s">
        <v>184</v>
      </c>
      <c r="I128" s="141">
        <v>1</v>
      </c>
      <c r="J128" s="143" t="s">
        <v>412</v>
      </c>
      <c r="K128" s="143" t="s">
        <v>414</v>
      </c>
      <c r="L128" s="90"/>
      <c r="M128" s="91">
        <v>1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</row>
    <row r="129" spans="1:951" ht="15" customHeight="1" x14ac:dyDescent="0.35">
      <c r="A129" s="137" t="s">
        <v>151</v>
      </c>
      <c r="B129" s="138">
        <v>3083895</v>
      </c>
      <c r="C129" s="89" t="s">
        <v>538</v>
      </c>
      <c r="D129" s="147">
        <v>26207</v>
      </c>
      <c r="E129" s="148">
        <v>16066</v>
      </c>
      <c r="F129" s="148">
        <v>34182</v>
      </c>
      <c r="G129" s="75">
        <f t="shared" si="0"/>
        <v>21</v>
      </c>
      <c r="H129" s="80" t="s">
        <v>184</v>
      </c>
      <c r="I129" s="141">
        <v>2</v>
      </c>
      <c r="J129" s="143" t="s">
        <v>150</v>
      </c>
      <c r="K129" s="143" t="s">
        <v>414</v>
      </c>
      <c r="L129" s="90"/>
      <c r="M129" s="91">
        <v>0.91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</row>
    <row r="130" spans="1:951" ht="15" customHeight="1" x14ac:dyDescent="0.35">
      <c r="A130" s="137" t="s">
        <v>151</v>
      </c>
      <c r="B130" s="138">
        <v>3084215</v>
      </c>
      <c r="C130" s="89" t="s">
        <v>539</v>
      </c>
      <c r="D130" s="147">
        <v>27135</v>
      </c>
      <c r="E130" s="148">
        <v>17396</v>
      </c>
      <c r="F130" s="148">
        <v>35034</v>
      </c>
      <c r="G130" s="75">
        <f t="shared" si="0"/>
        <v>21</v>
      </c>
      <c r="H130" s="80" t="s">
        <v>184</v>
      </c>
      <c r="I130" s="141">
        <v>2</v>
      </c>
      <c r="J130" s="143" t="s">
        <v>150</v>
      </c>
      <c r="K130" s="143" t="s">
        <v>414</v>
      </c>
      <c r="L130" s="90"/>
      <c r="M130" s="91">
        <v>0.93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</row>
    <row r="131" spans="1:951" ht="15" customHeight="1" x14ac:dyDescent="0.35">
      <c r="A131" s="137" t="s">
        <v>151</v>
      </c>
      <c r="B131" s="138">
        <v>3084732</v>
      </c>
      <c r="C131" s="89" t="s">
        <v>540</v>
      </c>
      <c r="D131" s="147">
        <v>30621</v>
      </c>
      <c r="E131" s="148">
        <v>15581</v>
      </c>
      <c r="F131" s="148">
        <v>35034</v>
      </c>
      <c r="G131" s="75">
        <f t="shared" si="0"/>
        <v>12</v>
      </c>
      <c r="H131" s="80" t="s">
        <v>184</v>
      </c>
      <c r="I131" s="141">
        <v>2</v>
      </c>
      <c r="J131" s="143" t="s">
        <v>412</v>
      </c>
      <c r="K131" s="143" t="s">
        <v>414</v>
      </c>
      <c r="L131" s="90"/>
      <c r="M131" s="91">
        <v>0.91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</row>
    <row r="132" spans="1:951" ht="15" customHeight="1" x14ac:dyDescent="0.35">
      <c r="A132" s="137" t="s">
        <v>151</v>
      </c>
      <c r="B132" s="138">
        <v>3086402</v>
      </c>
      <c r="C132" s="89" t="s">
        <v>541</v>
      </c>
      <c r="D132" s="147">
        <v>27656</v>
      </c>
      <c r="E132" s="148">
        <v>16470</v>
      </c>
      <c r="F132" s="148">
        <v>34182</v>
      </c>
      <c r="G132" s="75">
        <f t="shared" si="0"/>
        <v>17</v>
      </c>
      <c r="H132" s="80" t="s">
        <v>186</v>
      </c>
      <c r="I132" s="141">
        <v>1</v>
      </c>
      <c r="J132" s="143" t="s">
        <v>150</v>
      </c>
      <c r="K132" s="143" t="s">
        <v>414</v>
      </c>
      <c r="L132" s="90"/>
      <c r="M132" s="91">
        <v>1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</row>
    <row r="133" spans="1:951" ht="15" customHeight="1" x14ac:dyDescent="0.35">
      <c r="A133" s="137" t="s">
        <v>151</v>
      </c>
      <c r="B133" s="138">
        <v>3086554</v>
      </c>
      <c r="C133" s="89" t="s">
        <v>542</v>
      </c>
      <c r="D133" s="147">
        <v>27410</v>
      </c>
      <c r="E133" s="148">
        <v>15475</v>
      </c>
      <c r="F133" s="148">
        <v>35034</v>
      </c>
      <c r="G133" s="75">
        <f t="shared" si="0"/>
        <v>20</v>
      </c>
      <c r="H133" s="80" t="s">
        <v>184</v>
      </c>
      <c r="I133" s="141">
        <v>1</v>
      </c>
      <c r="J133" s="143" t="s">
        <v>150</v>
      </c>
      <c r="K133" s="143" t="s">
        <v>414</v>
      </c>
      <c r="L133" s="90"/>
      <c r="M133" s="91">
        <v>1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</row>
    <row r="134" spans="1:951" ht="15" customHeight="1" x14ac:dyDescent="0.35">
      <c r="A134" s="137" t="s">
        <v>151</v>
      </c>
      <c r="B134" s="138">
        <v>3087333</v>
      </c>
      <c r="C134" s="89" t="s">
        <v>543</v>
      </c>
      <c r="D134" s="148">
        <v>33025</v>
      </c>
      <c r="E134" s="148">
        <v>17668</v>
      </c>
      <c r="F134" s="148">
        <v>40908</v>
      </c>
      <c r="G134" s="75">
        <f t="shared" si="0"/>
        <v>21</v>
      </c>
      <c r="H134" s="80" t="s">
        <v>184</v>
      </c>
      <c r="I134" s="141">
        <v>1</v>
      </c>
      <c r="J134" s="143" t="s">
        <v>189</v>
      </c>
      <c r="K134" s="143" t="s">
        <v>148</v>
      </c>
      <c r="L134" s="90">
        <v>7</v>
      </c>
      <c r="M134" s="91">
        <v>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</row>
    <row r="135" spans="1:951" ht="15" customHeight="1" x14ac:dyDescent="0.35">
      <c r="A135" s="137" t="s">
        <v>151</v>
      </c>
      <c r="B135" s="138">
        <v>3087747</v>
      </c>
      <c r="C135" s="89" t="s">
        <v>544</v>
      </c>
      <c r="D135" s="147">
        <v>29281</v>
      </c>
      <c r="E135" s="148">
        <v>16915</v>
      </c>
      <c r="F135" s="148">
        <v>36130</v>
      </c>
      <c r="G135" s="75">
        <f t="shared" si="0"/>
        <v>18</v>
      </c>
      <c r="H135" s="80" t="s">
        <v>184</v>
      </c>
      <c r="I135" s="141">
        <v>1</v>
      </c>
      <c r="J135" s="143" t="s">
        <v>412</v>
      </c>
      <c r="K135" s="143" t="s">
        <v>414</v>
      </c>
      <c r="L135" s="90"/>
      <c r="M135" s="91">
        <v>1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</row>
    <row r="136" spans="1:951" ht="15" customHeight="1" x14ac:dyDescent="0.35">
      <c r="A136" s="137" t="s">
        <v>151</v>
      </c>
      <c r="B136" s="138">
        <v>3087769</v>
      </c>
      <c r="C136" s="89" t="s">
        <v>545</v>
      </c>
      <c r="D136" s="147">
        <v>33025</v>
      </c>
      <c r="E136" s="147" t="s">
        <v>546</v>
      </c>
      <c r="F136" s="148">
        <v>41802</v>
      </c>
      <c r="G136" s="75">
        <f t="shared" si="0"/>
        <v>24</v>
      </c>
      <c r="H136" s="80" t="s">
        <v>184</v>
      </c>
      <c r="I136" s="141">
        <v>1</v>
      </c>
      <c r="J136" s="143" t="s">
        <v>413</v>
      </c>
      <c r="K136" s="143" t="s">
        <v>414</v>
      </c>
      <c r="L136" s="90"/>
      <c r="M136" s="91">
        <v>1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</row>
    <row r="137" spans="1:951" ht="15" customHeight="1" x14ac:dyDescent="0.35">
      <c r="A137" s="137" t="s">
        <v>151</v>
      </c>
      <c r="B137" s="138">
        <v>3088747</v>
      </c>
      <c r="C137" s="89" t="s">
        <v>547</v>
      </c>
      <c r="D137" s="147">
        <v>27469</v>
      </c>
      <c r="E137" s="148">
        <v>16274</v>
      </c>
      <c r="F137" s="148">
        <v>34669</v>
      </c>
      <c r="G137" s="75">
        <f t="shared" si="0"/>
        <v>19</v>
      </c>
      <c r="H137" s="80" t="s">
        <v>184</v>
      </c>
      <c r="I137" s="141">
        <v>1</v>
      </c>
      <c r="J137" s="143" t="s">
        <v>150</v>
      </c>
      <c r="K137" s="143" t="s">
        <v>414</v>
      </c>
      <c r="L137" s="90"/>
      <c r="M137" s="91">
        <v>1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</row>
    <row r="138" spans="1:951" ht="15" customHeight="1" x14ac:dyDescent="0.35">
      <c r="A138" s="137" t="s">
        <v>151</v>
      </c>
      <c r="B138" s="138">
        <v>3105777</v>
      </c>
      <c r="C138" s="89" t="s">
        <v>548</v>
      </c>
      <c r="D138" s="147">
        <v>30437</v>
      </c>
      <c r="E138" s="148">
        <v>17538</v>
      </c>
      <c r="F138" s="148">
        <v>35400</v>
      </c>
      <c r="G138" s="75">
        <f t="shared" si="0"/>
        <v>13</v>
      </c>
      <c r="H138" s="80" t="s">
        <v>186</v>
      </c>
      <c r="I138" s="141">
        <v>1</v>
      </c>
      <c r="J138" s="143" t="s">
        <v>150</v>
      </c>
      <c r="K138" s="143" t="s">
        <v>414</v>
      </c>
      <c r="L138" s="90"/>
      <c r="M138" s="91">
        <v>1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</row>
    <row r="139" spans="1:951" ht="15" customHeight="1" x14ac:dyDescent="0.35">
      <c r="A139" s="137" t="s">
        <v>151</v>
      </c>
      <c r="B139" s="138">
        <v>3130190</v>
      </c>
      <c r="C139" s="89" t="s">
        <v>549</v>
      </c>
      <c r="D139" s="147">
        <v>25812</v>
      </c>
      <c r="E139" s="148">
        <v>17575</v>
      </c>
      <c r="F139" s="148">
        <v>36340</v>
      </c>
      <c r="G139" s="75">
        <f t="shared" si="0"/>
        <v>28</v>
      </c>
      <c r="H139" s="80" t="s">
        <v>184</v>
      </c>
      <c r="I139" s="141">
        <v>1</v>
      </c>
      <c r="J139" s="143" t="s">
        <v>150</v>
      </c>
      <c r="K139" s="143" t="s">
        <v>414</v>
      </c>
      <c r="L139" s="90"/>
      <c r="M139" s="91">
        <v>1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</row>
    <row r="140" spans="1:951" ht="15" customHeight="1" x14ac:dyDescent="0.35">
      <c r="A140" s="137" t="s">
        <v>151</v>
      </c>
      <c r="B140" s="138">
        <v>3133007</v>
      </c>
      <c r="C140" s="89" t="s">
        <v>550</v>
      </c>
      <c r="D140" s="147">
        <v>27881</v>
      </c>
      <c r="E140" s="148">
        <v>17591</v>
      </c>
      <c r="F140" s="148">
        <v>36495</v>
      </c>
      <c r="G140" s="75">
        <f t="shared" si="0"/>
        <v>23</v>
      </c>
      <c r="H140" s="80" t="s">
        <v>184</v>
      </c>
      <c r="I140" s="141">
        <v>1</v>
      </c>
      <c r="J140" s="143" t="s">
        <v>150</v>
      </c>
      <c r="K140" s="143" t="s">
        <v>414</v>
      </c>
      <c r="L140" s="90"/>
      <c r="M140" s="91">
        <v>1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</row>
    <row r="141" spans="1:951" ht="15" customHeight="1" x14ac:dyDescent="0.35">
      <c r="A141" s="137" t="s">
        <v>151</v>
      </c>
      <c r="B141" s="138">
        <v>3195812</v>
      </c>
      <c r="C141" s="89" t="s">
        <v>551</v>
      </c>
      <c r="D141" s="147">
        <v>27410</v>
      </c>
      <c r="E141" s="148">
        <v>16608</v>
      </c>
      <c r="F141" s="148">
        <v>34182</v>
      </c>
      <c r="G141" s="75">
        <f t="shared" si="0"/>
        <v>18</v>
      </c>
      <c r="H141" s="80" t="s">
        <v>186</v>
      </c>
      <c r="I141" s="141">
        <v>1</v>
      </c>
      <c r="J141" s="143" t="s">
        <v>150</v>
      </c>
      <c r="K141" s="143" t="s">
        <v>414</v>
      </c>
      <c r="L141" s="90"/>
      <c r="M141" s="91">
        <v>1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</row>
    <row r="142" spans="1:951" ht="15" customHeight="1" x14ac:dyDescent="0.35">
      <c r="A142" s="137" t="s">
        <v>151</v>
      </c>
      <c r="B142" s="138">
        <v>3218516</v>
      </c>
      <c r="C142" s="89" t="s">
        <v>552</v>
      </c>
      <c r="D142" s="147">
        <v>26665</v>
      </c>
      <c r="E142" s="148">
        <v>16804</v>
      </c>
      <c r="F142" s="148">
        <v>34669</v>
      </c>
      <c r="G142" s="75">
        <f t="shared" si="0"/>
        <v>21</v>
      </c>
      <c r="H142" s="80" t="s">
        <v>186</v>
      </c>
      <c r="I142" s="141">
        <v>1</v>
      </c>
      <c r="J142" s="143" t="s">
        <v>150</v>
      </c>
      <c r="K142" s="143" t="s">
        <v>414</v>
      </c>
      <c r="L142" s="90"/>
      <c r="M142" s="91">
        <v>1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</row>
    <row r="143" spans="1:951" ht="15" customHeight="1" x14ac:dyDescent="0.35">
      <c r="A143" s="137" t="s">
        <v>151</v>
      </c>
      <c r="B143" s="138">
        <v>3219720</v>
      </c>
      <c r="C143" s="89" t="s">
        <v>553</v>
      </c>
      <c r="D143" s="147">
        <v>27150</v>
      </c>
      <c r="E143" s="148">
        <v>17072</v>
      </c>
      <c r="F143" s="148">
        <v>34182</v>
      </c>
      <c r="G143" s="75">
        <f t="shared" si="0"/>
        <v>19</v>
      </c>
      <c r="H143" s="80" t="s">
        <v>184</v>
      </c>
      <c r="I143" s="141">
        <v>1</v>
      </c>
      <c r="J143" s="143" t="s">
        <v>150</v>
      </c>
      <c r="K143" s="143" t="s">
        <v>414</v>
      </c>
      <c r="L143" s="90"/>
      <c r="M143" s="91">
        <v>1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</row>
    <row r="144" spans="1:951" ht="15" customHeight="1" x14ac:dyDescent="0.35">
      <c r="A144" s="137" t="s">
        <v>151</v>
      </c>
      <c r="B144" s="138">
        <v>3229949</v>
      </c>
      <c r="C144" s="89" t="s">
        <v>554</v>
      </c>
      <c r="D144" s="147">
        <v>31121</v>
      </c>
      <c r="E144" s="148">
        <v>16248</v>
      </c>
      <c r="F144" s="148">
        <v>36861</v>
      </c>
      <c r="G144" s="75">
        <f t="shared" si="0"/>
        <v>15</v>
      </c>
      <c r="H144" s="80" t="s">
        <v>184</v>
      </c>
      <c r="I144" s="141">
        <v>1</v>
      </c>
      <c r="J144" s="143" t="s">
        <v>150</v>
      </c>
      <c r="K144" s="143" t="s">
        <v>414</v>
      </c>
      <c r="L144" s="90"/>
      <c r="M144" s="91">
        <v>1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</row>
    <row r="145" spans="1:951" ht="15" customHeight="1" x14ac:dyDescent="0.35">
      <c r="A145" s="137" t="s">
        <v>151</v>
      </c>
      <c r="B145" s="138">
        <v>3278034</v>
      </c>
      <c r="C145" s="89" t="s">
        <v>555</v>
      </c>
      <c r="D145" s="147">
        <v>27395</v>
      </c>
      <c r="E145" s="148">
        <v>16007</v>
      </c>
      <c r="F145" s="148">
        <v>34669</v>
      </c>
      <c r="G145" s="75">
        <f t="shared" si="0"/>
        <v>19</v>
      </c>
      <c r="H145" s="80" t="s">
        <v>184</v>
      </c>
      <c r="I145" s="141">
        <v>1</v>
      </c>
      <c r="J145" s="143" t="s">
        <v>150</v>
      </c>
      <c r="K145" s="143" t="s">
        <v>414</v>
      </c>
      <c r="L145" s="90"/>
      <c r="M145" s="91">
        <v>1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</row>
    <row r="146" spans="1:951" ht="15" customHeight="1" x14ac:dyDescent="0.35">
      <c r="A146" s="137" t="s">
        <v>151</v>
      </c>
      <c r="B146" s="138">
        <v>3315193</v>
      </c>
      <c r="C146" s="89" t="s">
        <v>556</v>
      </c>
      <c r="D146" s="147">
        <v>28399</v>
      </c>
      <c r="E146" s="148">
        <v>15855</v>
      </c>
      <c r="F146" s="148">
        <v>34881</v>
      </c>
      <c r="G146" s="75">
        <f t="shared" si="0"/>
        <v>17</v>
      </c>
      <c r="H146" s="80" t="s">
        <v>186</v>
      </c>
      <c r="I146" s="141">
        <v>2</v>
      </c>
      <c r="J146" s="143" t="s">
        <v>150</v>
      </c>
      <c r="K146" s="143" t="s">
        <v>414</v>
      </c>
      <c r="L146" s="90"/>
      <c r="M146" s="91">
        <v>0.91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</row>
    <row r="147" spans="1:951" ht="15" customHeight="1" x14ac:dyDescent="0.35">
      <c r="A147" s="137" t="s">
        <v>151</v>
      </c>
      <c r="B147" s="138">
        <v>3315206</v>
      </c>
      <c r="C147" s="89" t="s">
        <v>557</v>
      </c>
      <c r="D147" s="147">
        <v>26192</v>
      </c>
      <c r="E147" s="148">
        <v>15356</v>
      </c>
      <c r="F147" s="148">
        <v>34669</v>
      </c>
      <c r="G147" s="75">
        <f t="shared" si="0"/>
        <v>23</v>
      </c>
      <c r="H147" s="80" t="s">
        <v>186</v>
      </c>
      <c r="I147" s="141">
        <v>1</v>
      </c>
      <c r="J147" s="143" t="s">
        <v>150</v>
      </c>
      <c r="K147" s="143" t="s">
        <v>414</v>
      </c>
      <c r="L147" s="90"/>
      <c r="M147" s="91">
        <v>1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</row>
    <row r="148" spans="1:951" ht="15" customHeight="1" x14ac:dyDescent="0.35">
      <c r="A148" s="137" t="s">
        <v>151</v>
      </c>
      <c r="B148" s="138">
        <v>3316099</v>
      </c>
      <c r="C148" s="89" t="s">
        <v>558</v>
      </c>
      <c r="D148" s="147">
        <v>32051</v>
      </c>
      <c r="E148" s="148">
        <v>17952</v>
      </c>
      <c r="F148" s="148">
        <v>37239</v>
      </c>
      <c r="G148" s="75">
        <f t="shared" si="0"/>
        <v>14</v>
      </c>
      <c r="H148" s="80" t="s">
        <v>186</v>
      </c>
      <c r="I148" s="141">
        <v>1</v>
      </c>
      <c r="J148" s="143" t="s">
        <v>412</v>
      </c>
      <c r="K148" s="143" t="s">
        <v>414</v>
      </c>
      <c r="L148" s="90"/>
      <c r="M148" s="91">
        <v>1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</row>
    <row r="149" spans="1:951" ht="15" customHeight="1" x14ac:dyDescent="0.35">
      <c r="A149" s="137" t="s">
        <v>151</v>
      </c>
      <c r="B149" s="138">
        <v>3316269</v>
      </c>
      <c r="C149" s="89" t="s">
        <v>559</v>
      </c>
      <c r="D149" s="147">
        <v>29221</v>
      </c>
      <c r="E149" s="148">
        <v>16825</v>
      </c>
      <c r="F149" s="148">
        <v>35400</v>
      </c>
      <c r="G149" s="75">
        <f t="shared" si="0"/>
        <v>16</v>
      </c>
      <c r="H149" s="80" t="s">
        <v>186</v>
      </c>
      <c r="I149" s="141">
        <v>1</v>
      </c>
      <c r="J149" s="143" t="s">
        <v>150</v>
      </c>
      <c r="K149" s="143" t="s">
        <v>414</v>
      </c>
      <c r="L149" s="90"/>
      <c r="M149" s="91">
        <v>1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</row>
    <row r="150" spans="1:951" ht="15" customHeight="1" x14ac:dyDescent="0.35">
      <c r="A150" s="137" t="s">
        <v>151</v>
      </c>
      <c r="B150" s="138">
        <v>3316769</v>
      </c>
      <c r="C150" s="89" t="s">
        <v>560</v>
      </c>
      <c r="D150" s="147">
        <v>31117</v>
      </c>
      <c r="E150" s="148">
        <v>17237</v>
      </c>
      <c r="F150" s="148">
        <v>34304</v>
      </c>
      <c r="G150" s="75">
        <f t="shared" si="0"/>
        <v>8</v>
      </c>
      <c r="H150" s="80" t="s">
        <v>186</v>
      </c>
      <c r="I150" s="141">
        <v>1</v>
      </c>
      <c r="J150" s="143" t="s">
        <v>412</v>
      </c>
      <c r="K150" s="143" t="s">
        <v>414</v>
      </c>
      <c r="L150" s="90"/>
      <c r="M150" s="91">
        <v>1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</row>
    <row r="151" spans="1:951" ht="15" customHeight="1" x14ac:dyDescent="0.35">
      <c r="A151" s="137" t="s">
        <v>151</v>
      </c>
      <c r="B151" s="138">
        <v>3317218</v>
      </c>
      <c r="C151" s="89" t="s">
        <v>561</v>
      </c>
      <c r="D151" s="147">
        <v>28019</v>
      </c>
      <c r="E151" s="148">
        <v>17286</v>
      </c>
      <c r="F151" s="148">
        <v>36130</v>
      </c>
      <c r="G151" s="75">
        <f t="shared" si="0"/>
        <v>22</v>
      </c>
      <c r="H151" s="80" t="s">
        <v>184</v>
      </c>
      <c r="I151" s="141">
        <v>1</v>
      </c>
      <c r="J151" s="143" t="s">
        <v>412</v>
      </c>
      <c r="K151" s="143" t="s">
        <v>414</v>
      </c>
      <c r="L151" s="90"/>
      <c r="M151" s="91">
        <v>1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</row>
    <row r="152" spans="1:951" ht="15" customHeight="1" x14ac:dyDescent="0.35">
      <c r="A152" s="137" t="s">
        <v>151</v>
      </c>
      <c r="B152" s="138">
        <v>3317615</v>
      </c>
      <c r="C152" s="89" t="s">
        <v>562</v>
      </c>
      <c r="D152" s="147">
        <v>25827</v>
      </c>
      <c r="E152" s="148">
        <v>17287</v>
      </c>
      <c r="F152" s="148">
        <v>34182</v>
      </c>
      <c r="G152" s="75">
        <f t="shared" si="0"/>
        <v>22</v>
      </c>
      <c r="H152" s="80" t="s">
        <v>186</v>
      </c>
      <c r="I152" s="141">
        <v>1</v>
      </c>
      <c r="J152" s="143" t="s">
        <v>150</v>
      </c>
      <c r="K152" s="143" t="s">
        <v>414</v>
      </c>
      <c r="L152" s="90"/>
      <c r="M152" s="91">
        <v>1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</row>
    <row r="153" spans="1:951" ht="15" customHeight="1" x14ac:dyDescent="0.35">
      <c r="A153" s="137" t="s">
        <v>151</v>
      </c>
      <c r="B153" s="138">
        <v>3317818</v>
      </c>
      <c r="C153" s="89" t="s">
        <v>563</v>
      </c>
      <c r="D153" s="147">
        <v>23285</v>
      </c>
      <c r="E153" s="148">
        <v>17746</v>
      </c>
      <c r="F153" s="148">
        <v>35400</v>
      </c>
      <c r="G153" s="75">
        <f t="shared" si="0"/>
        <v>33</v>
      </c>
      <c r="H153" s="80" t="s">
        <v>184</v>
      </c>
      <c r="I153" s="141">
        <v>1</v>
      </c>
      <c r="J153" s="143" t="s">
        <v>412</v>
      </c>
      <c r="K153" s="143" t="s">
        <v>414</v>
      </c>
      <c r="L153" s="90"/>
      <c r="M153" s="91">
        <v>1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</row>
    <row r="154" spans="1:951" ht="15" customHeight="1" x14ac:dyDescent="0.35">
      <c r="A154" s="137" t="s">
        <v>151</v>
      </c>
      <c r="B154" s="138">
        <v>3318121</v>
      </c>
      <c r="C154" s="89" t="s">
        <v>564</v>
      </c>
      <c r="D154" s="147">
        <v>28399</v>
      </c>
      <c r="E154" s="148">
        <v>18401</v>
      </c>
      <c r="F154" s="148">
        <v>37602</v>
      </c>
      <c r="G154" s="75">
        <f t="shared" si="0"/>
        <v>25</v>
      </c>
      <c r="H154" s="80" t="s">
        <v>184</v>
      </c>
      <c r="I154" s="141">
        <v>1</v>
      </c>
      <c r="J154" s="143" t="s">
        <v>412</v>
      </c>
      <c r="K154" s="143" t="s">
        <v>414</v>
      </c>
      <c r="L154" s="90"/>
      <c r="M154" s="91">
        <v>1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</row>
    <row r="155" spans="1:951" ht="15" customHeight="1" x14ac:dyDescent="0.35">
      <c r="A155" s="137" t="s">
        <v>151</v>
      </c>
      <c r="B155" s="138">
        <v>3318675</v>
      </c>
      <c r="C155" s="89" t="s">
        <v>565</v>
      </c>
      <c r="D155" s="147">
        <v>27653</v>
      </c>
      <c r="E155" s="148">
        <v>17679</v>
      </c>
      <c r="F155" s="148">
        <v>34669</v>
      </c>
      <c r="G155" s="75">
        <f t="shared" si="0"/>
        <v>19</v>
      </c>
      <c r="H155" s="80" t="s">
        <v>186</v>
      </c>
      <c r="I155" s="141">
        <v>1</v>
      </c>
      <c r="J155" s="143" t="s">
        <v>412</v>
      </c>
      <c r="K155" s="143" t="s">
        <v>414</v>
      </c>
      <c r="L155" s="90"/>
      <c r="M155" s="91">
        <v>1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</row>
    <row r="156" spans="1:951" ht="15" customHeight="1" x14ac:dyDescent="0.35">
      <c r="A156" s="137" t="s">
        <v>151</v>
      </c>
      <c r="B156" s="138">
        <v>3319388</v>
      </c>
      <c r="C156" s="89" t="s">
        <v>566</v>
      </c>
      <c r="D156" s="147">
        <v>28414</v>
      </c>
      <c r="E156" s="148">
        <v>17784</v>
      </c>
      <c r="F156" s="148">
        <v>38687</v>
      </c>
      <c r="G156" s="75">
        <f t="shared" si="0"/>
        <v>28</v>
      </c>
      <c r="H156" s="80" t="s">
        <v>184</v>
      </c>
      <c r="I156" s="141">
        <v>1</v>
      </c>
      <c r="J156" s="143" t="s">
        <v>412</v>
      </c>
      <c r="K156" s="143" t="s">
        <v>414</v>
      </c>
      <c r="L156" s="90"/>
      <c r="M156" s="91">
        <v>1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</row>
    <row r="157" spans="1:951" ht="15" customHeight="1" x14ac:dyDescent="0.35">
      <c r="A157" s="137" t="s">
        <v>151</v>
      </c>
      <c r="B157" s="138">
        <v>3320696</v>
      </c>
      <c r="C157" s="89" t="s">
        <v>567</v>
      </c>
      <c r="D157" s="147">
        <v>33025</v>
      </c>
      <c r="E157" s="148">
        <v>19058</v>
      </c>
      <c r="F157" s="148">
        <v>37239</v>
      </c>
      <c r="G157" s="75">
        <f t="shared" si="0"/>
        <v>11</v>
      </c>
      <c r="H157" s="80" t="s">
        <v>186</v>
      </c>
      <c r="I157" s="141">
        <v>1</v>
      </c>
      <c r="J157" s="143" t="s">
        <v>413</v>
      </c>
      <c r="K157" s="143" t="s">
        <v>415</v>
      </c>
      <c r="L157" s="90"/>
      <c r="M157" s="91">
        <v>1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</row>
    <row r="158" spans="1:951" ht="15" customHeight="1" x14ac:dyDescent="0.35">
      <c r="A158" s="137" t="s">
        <v>151</v>
      </c>
      <c r="B158" s="138">
        <v>3322595</v>
      </c>
      <c r="C158" s="89" t="s">
        <v>568</v>
      </c>
      <c r="D158" s="147">
        <v>28019</v>
      </c>
      <c r="E158" s="148">
        <v>18739</v>
      </c>
      <c r="F158" s="148">
        <v>36373</v>
      </c>
      <c r="G158" s="75">
        <f t="shared" si="0"/>
        <v>22</v>
      </c>
      <c r="H158" s="80" t="s">
        <v>186</v>
      </c>
      <c r="I158" s="141">
        <v>1</v>
      </c>
      <c r="J158" s="143" t="s">
        <v>150</v>
      </c>
      <c r="K158" s="143" t="s">
        <v>414</v>
      </c>
      <c r="L158" s="90"/>
      <c r="M158" s="91">
        <v>1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</row>
    <row r="159" spans="1:951" ht="15" customHeight="1" x14ac:dyDescent="0.35">
      <c r="A159" s="137" t="s">
        <v>151</v>
      </c>
      <c r="B159" s="138">
        <v>3323579</v>
      </c>
      <c r="C159" s="89" t="s">
        <v>569</v>
      </c>
      <c r="D159" s="147">
        <v>28611</v>
      </c>
      <c r="E159" s="148">
        <v>18861</v>
      </c>
      <c r="F159" s="148">
        <v>37803</v>
      </c>
      <c r="G159" s="75">
        <f t="shared" si="0"/>
        <v>25</v>
      </c>
      <c r="H159" s="80" t="s">
        <v>184</v>
      </c>
      <c r="I159" s="141">
        <v>1</v>
      </c>
      <c r="J159" s="143" t="s">
        <v>150</v>
      </c>
      <c r="K159" s="143" t="s">
        <v>414</v>
      </c>
      <c r="L159" s="90"/>
      <c r="M159" s="91">
        <v>1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</row>
    <row r="160" spans="1:951" ht="15" customHeight="1" x14ac:dyDescent="0.35">
      <c r="A160" s="137" t="s">
        <v>151</v>
      </c>
      <c r="B160" s="138">
        <v>3324066</v>
      </c>
      <c r="C160" s="89" t="s">
        <v>570</v>
      </c>
      <c r="D160" s="147">
        <v>26543</v>
      </c>
      <c r="E160" s="148">
        <v>17585</v>
      </c>
      <c r="F160" s="148">
        <v>35765</v>
      </c>
      <c r="G160" s="75">
        <f t="shared" si="0"/>
        <v>25</v>
      </c>
      <c r="H160" s="80" t="s">
        <v>184</v>
      </c>
      <c r="I160" s="141">
        <v>1</v>
      </c>
      <c r="J160" s="143" t="s">
        <v>412</v>
      </c>
      <c r="K160" s="143" t="s">
        <v>414</v>
      </c>
      <c r="L160" s="90"/>
      <c r="M160" s="91">
        <v>1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</row>
    <row r="161" spans="1:951" ht="15" customHeight="1" x14ac:dyDescent="0.35">
      <c r="A161" s="137" t="s">
        <v>151</v>
      </c>
      <c r="B161" s="138">
        <v>3324224</v>
      </c>
      <c r="C161" s="89" t="s">
        <v>571</v>
      </c>
      <c r="D161" s="147">
        <v>26669</v>
      </c>
      <c r="E161" s="148">
        <v>17806</v>
      </c>
      <c r="F161" s="148">
        <v>38018</v>
      </c>
      <c r="G161" s="75">
        <f t="shared" si="0"/>
        <v>31</v>
      </c>
      <c r="H161" s="80" t="s">
        <v>184</v>
      </c>
      <c r="I161" s="141">
        <v>1</v>
      </c>
      <c r="J161" s="143" t="s">
        <v>189</v>
      </c>
      <c r="K161" s="143" t="s">
        <v>414</v>
      </c>
      <c r="L161" s="90"/>
      <c r="M161" s="91">
        <v>1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</row>
    <row r="162" spans="1:951" ht="15" customHeight="1" x14ac:dyDescent="0.35">
      <c r="A162" s="137" t="s">
        <v>151</v>
      </c>
      <c r="B162" s="138">
        <v>3370482</v>
      </c>
      <c r="C162" s="89" t="s">
        <v>572</v>
      </c>
      <c r="D162" s="147">
        <v>28019</v>
      </c>
      <c r="E162" s="148">
        <v>19499</v>
      </c>
      <c r="F162" s="148">
        <v>38687</v>
      </c>
      <c r="G162" s="75">
        <f t="shared" si="0"/>
        <v>29</v>
      </c>
      <c r="H162" s="80" t="s">
        <v>186</v>
      </c>
      <c r="I162" s="141">
        <v>1</v>
      </c>
      <c r="J162" s="143" t="s">
        <v>412</v>
      </c>
      <c r="K162" s="143" t="s">
        <v>414</v>
      </c>
      <c r="L162" s="90"/>
      <c r="M162" s="91">
        <v>1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</row>
    <row r="163" spans="1:951" ht="15" customHeight="1" x14ac:dyDescent="0.35">
      <c r="A163" s="137" t="s">
        <v>151</v>
      </c>
      <c r="B163" s="138">
        <v>3401070</v>
      </c>
      <c r="C163" s="89" t="s">
        <v>573</v>
      </c>
      <c r="D163" s="147">
        <v>25477</v>
      </c>
      <c r="E163" s="148">
        <v>17547</v>
      </c>
      <c r="F163" s="148">
        <v>34182</v>
      </c>
      <c r="G163" s="75">
        <f t="shared" si="0"/>
        <v>23</v>
      </c>
      <c r="H163" s="80" t="s">
        <v>186</v>
      </c>
      <c r="I163" s="141">
        <v>1</v>
      </c>
      <c r="J163" s="143" t="s">
        <v>150</v>
      </c>
      <c r="K163" s="143" t="s">
        <v>414</v>
      </c>
      <c r="L163" s="90"/>
      <c r="M163" s="91">
        <v>1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</row>
    <row r="164" spans="1:951" ht="15" customHeight="1" x14ac:dyDescent="0.35">
      <c r="A164" s="137" t="s">
        <v>151</v>
      </c>
      <c r="B164" s="138">
        <v>3430140</v>
      </c>
      <c r="C164" s="89" t="s">
        <v>574</v>
      </c>
      <c r="D164" s="147">
        <v>27410</v>
      </c>
      <c r="E164" s="148">
        <v>18002</v>
      </c>
      <c r="F164" s="148">
        <v>36251</v>
      </c>
      <c r="G164" s="75">
        <f t="shared" si="0"/>
        <v>24</v>
      </c>
      <c r="H164" s="80" t="s">
        <v>184</v>
      </c>
      <c r="I164" s="141">
        <v>1</v>
      </c>
      <c r="J164" s="143" t="s">
        <v>412</v>
      </c>
      <c r="K164" s="143" t="s">
        <v>414</v>
      </c>
      <c r="L164" s="90"/>
      <c r="M164" s="91">
        <v>1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</row>
    <row r="165" spans="1:951" ht="15" customHeight="1" x14ac:dyDescent="0.35">
      <c r="A165" s="137" t="s">
        <v>151</v>
      </c>
      <c r="B165" s="138">
        <v>3444184</v>
      </c>
      <c r="C165" s="89" t="s">
        <v>575</v>
      </c>
      <c r="D165" s="148">
        <v>35735</v>
      </c>
      <c r="E165" s="148">
        <v>16968</v>
      </c>
      <c r="F165" s="148">
        <v>41419</v>
      </c>
      <c r="G165" s="75">
        <f t="shared" si="0"/>
        <v>15</v>
      </c>
      <c r="H165" s="80" t="s">
        <v>186</v>
      </c>
      <c r="I165" s="141">
        <v>1</v>
      </c>
      <c r="J165" s="143" t="s">
        <v>413</v>
      </c>
      <c r="K165" s="143" t="s">
        <v>414</v>
      </c>
      <c r="L165" s="90"/>
      <c r="M165" s="91">
        <v>1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</row>
    <row r="166" spans="1:951" ht="15" customHeight="1" x14ac:dyDescent="0.35">
      <c r="A166" s="137" t="s">
        <v>151</v>
      </c>
      <c r="B166" s="138">
        <v>3445765</v>
      </c>
      <c r="C166" s="89" t="s">
        <v>576</v>
      </c>
      <c r="D166" s="147">
        <v>35735</v>
      </c>
      <c r="E166" s="147" t="s">
        <v>577</v>
      </c>
      <c r="F166" s="148">
        <v>41942</v>
      </c>
      <c r="G166" s="75">
        <f t="shared" si="0"/>
        <v>16</v>
      </c>
      <c r="H166" s="80" t="s">
        <v>186</v>
      </c>
      <c r="I166" s="141">
        <v>1</v>
      </c>
      <c r="J166" s="143" t="s">
        <v>150</v>
      </c>
      <c r="K166" s="143" t="s">
        <v>414</v>
      </c>
      <c r="L166" s="90"/>
      <c r="M166" s="91">
        <v>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</row>
    <row r="167" spans="1:951" ht="15" customHeight="1" x14ac:dyDescent="0.35">
      <c r="A167" s="137" t="s">
        <v>151</v>
      </c>
      <c r="B167" s="92">
        <v>3446853</v>
      </c>
      <c r="C167" s="89" t="s">
        <v>578</v>
      </c>
      <c r="D167" s="148">
        <v>31607</v>
      </c>
      <c r="E167" s="147">
        <v>19762</v>
      </c>
      <c r="F167" s="148">
        <v>42492</v>
      </c>
      <c r="G167" s="75">
        <f t="shared" si="0"/>
        <v>29</v>
      </c>
      <c r="H167" s="80" t="s">
        <v>186</v>
      </c>
      <c r="I167" s="141">
        <v>1</v>
      </c>
      <c r="J167" s="143" t="s">
        <v>150</v>
      </c>
      <c r="K167" s="143" t="s">
        <v>414</v>
      </c>
      <c r="L167" s="90"/>
      <c r="M167" s="91">
        <v>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</row>
    <row r="168" spans="1:951" ht="15" customHeight="1" x14ac:dyDescent="0.35">
      <c r="A168" s="137" t="s">
        <v>151</v>
      </c>
      <c r="B168" s="138">
        <v>3455992</v>
      </c>
      <c r="C168" s="89" t="s">
        <v>579</v>
      </c>
      <c r="D168" s="148">
        <v>35025</v>
      </c>
      <c r="E168" s="148">
        <v>18696</v>
      </c>
      <c r="F168" s="148">
        <v>40740</v>
      </c>
      <c r="G168" s="75">
        <f t="shared" si="0"/>
        <v>15</v>
      </c>
      <c r="H168" s="80" t="s">
        <v>184</v>
      </c>
      <c r="I168" s="141">
        <v>1</v>
      </c>
      <c r="J168" s="143" t="s">
        <v>150</v>
      </c>
      <c r="K168" s="143" t="s">
        <v>414</v>
      </c>
      <c r="L168" s="90"/>
      <c r="M168" s="91">
        <v>1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</row>
    <row r="169" spans="1:951" ht="15" customHeight="1" x14ac:dyDescent="0.35">
      <c r="A169" s="137" t="s">
        <v>151</v>
      </c>
      <c r="B169" s="138">
        <v>3464267</v>
      </c>
      <c r="C169" s="89" t="s">
        <v>580</v>
      </c>
      <c r="D169" s="147">
        <v>32051</v>
      </c>
      <c r="E169" s="148">
        <v>17539</v>
      </c>
      <c r="F169" s="148">
        <v>35765</v>
      </c>
      <c r="G169" s="75">
        <f t="shared" si="0"/>
        <v>10</v>
      </c>
      <c r="H169" s="80" t="s">
        <v>186</v>
      </c>
      <c r="I169" s="141">
        <v>1</v>
      </c>
      <c r="J169" s="143" t="s">
        <v>412</v>
      </c>
      <c r="K169" s="143" t="s">
        <v>414</v>
      </c>
      <c r="L169" s="90"/>
      <c r="M169" s="91">
        <v>1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</row>
    <row r="170" spans="1:951" ht="15" customHeight="1" x14ac:dyDescent="0.35">
      <c r="A170" s="137" t="s">
        <v>151</v>
      </c>
      <c r="B170" s="138">
        <v>3523341</v>
      </c>
      <c r="C170" s="89" t="s">
        <v>581</v>
      </c>
      <c r="D170" s="147">
        <v>27530</v>
      </c>
      <c r="E170" s="148">
        <v>18095</v>
      </c>
      <c r="F170" s="148">
        <v>37834</v>
      </c>
      <c r="G170" s="75">
        <f t="shared" si="0"/>
        <v>28</v>
      </c>
      <c r="H170" s="80" t="s">
        <v>184</v>
      </c>
      <c r="I170" s="141">
        <v>1</v>
      </c>
      <c r="J170" s="143" t="s">
        <v>412</v>
      </c>
      <c r="K170" s="143" t="s">
        <v>414</v>
      </c>
      <c r="L170" s="90"/>
      <c r="M170" s="91">
        <v>1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</row>
    <row r="171" spans="1:951" ht="15" customHeight="1" x14ac:dyDescent="0.35">
      <c r="A171" s="137" t="s">
        <v>151</v>
      </c>
      <c r="B171" s="138">
        <v>3526028</v>
      </c>
      <c r="C171" s="89" t="s">
        <v>582</v>
      </c>
      <c r="D171" s="147">
        <v>33025</v>
      </c>
      <c r="E171" s="148">
        <v>17858</v>
      </c>
      <c r="F171" s="148">
        <v>36861</v>
      </c>
      <c r="G171" s="75">
        <f t="shared" si="0"/>
        <v>10</v>
      </c>
      <c r="H171" s="80" t="s">
        <v>186</v>
      </c>
      <c r="I171" s="141">
        <v>1</v>
      </c>
      <c r="J171" s="143" t="s">
        <v>150</v>
      </c>
      <c r="K171" s="143" t="s">
        <v>414</v>
      </c>
      <c r="L171" s="90"/>
      <c r="M171" s="91">
        <v>1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</row>
    <row r="172" spans="1:951" ht="15" customHeight="1" x14ac:dyDescent="0.35">
      <c r="A172" s="137" t="s">
        <v>151</v>
      </c>
      <c r="B172" s="138">
        <v>3529048</v>
      </c>
      <c r="C172" s="89" t="s">
        <v>583</v>
      </c>
      <c r="D172" s="147">
        <v>26253</v>
      </c>
      <c r="E172" s="148">
        <v>18247</v>
      </c>
      <c r="F172" s="148">
        <v>35400</v>
      </c>
      <c r="G172" s="75">
        <f t="shared" si="0"/>
        <v>25</v>
      </c>
      <c r="H172" s="80" t="s">
        <v>186</v>
      </c>
      <c r="I172" s="141">
        <v>1</v>
      </c>
      <c r="J172" s="143" t="s">
        <v>150</v>
      </c>
      <c r="K172" s="143" t="s">
        <v>414</v>
      </c>
      <c r="L172" s="90"/>
      <c r="M172" s="91">
        <v>1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</row>
    <row r="173" spans="1:951" ht="15" customHeight="1" x14ac:dyDescent="0.35">
      <c r="A173" s="137" t="s">
        <v>151</v>
      </c>
      <c r="B173" s="138">
        <v>3533215</v>
      </c>
      <c r="C173" s="89" t="s">
        <v>584</v>
      </c>
      <c r="D173" s="147">
        <v>31809</v>
      </c>
      <c r="E173" s="148">
        <v>18988</v>
      </c>
      <c r="F173" s="148">
        <v>36495</v>
      </c>
      <c r="G173" s="75">
        <f t="shared" si="0"/>
        <v>12</v>
      </c>
      <c r="H173" s="80" t="s">
        <v>184</v>
      </c>
      <c r="I173" s="141">
        <v>1</v>
      </c>
      <c r="J173" s="143" t="s">
        <v>412</v>
      </c>
      <c r="K173" s="143" t="s">
        <v>414</v>
      </c>
      <c r="L173" s="90"/>
      <c r="M173" s="91">
        <v>1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</row>
    <row r="174" spans="1:951" ht="15" customHeight="1" x14ac:dyDescent="0.35">
      <c r="A174" s="137" t="s">
        <v>151</v>
      </c>
      <c r="B174" s="138">
        <v>3533716</v>
      </c>
      <c r="C174" s="89" t="s">
        <v>585</v>
      </c>
      <c r="D174" s="147">
        <v>33025</v>
      </c>
      <c r="E174" s="148">
        <v>17953</v>
      </c>
      <c r="F174" s="148">
        <v>36800</v>
      </c>
      <c r="G174" s="75">
        <f t="shared" si="0"/>
        <v>10</v>
      </c>
      <c r="H174" s="80" t="s">
        <v>184</v>
      </c>
      <c r="I174" s="141">
        <v>1</v>
      </c>
      <c r="J174" s="143" t="s">
        <v>189</v>
      </c>
      <c r="K174" s="143" t="s">
        <v>415</v>
      </c>
      <c r="L174" s="90"/>
      <c r="M174" s="91">
        <v>1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</row>
    <row r="175" spans="1:951" ht="15" customHeight="1" x14ac:dyDescent="0.35">
      <c r="A175" s="137" t="s">
        <v>151</v>
      </c>
      <c r="B175" s="138">
        <v>3536553</v>
      </c>
      <c r="C175" s="89" t="s">
        <v>586</v>
      </c>
      <c r="D175" s="147">
        <v>28200</v>
      </c>
      <c r="E175" s="148">
        <v>17430</v>
      </c>
      <c r="F175" s="148">
        <v>34669</v>
      </c>
      <c r="G175" s="75">
        <f t="shared" si="0"/>
        <v>17</v>
      </c>
      <c r="H175" s="80" t="s">
        <v>186</v>
      </c>
      <c r="I175" s="141">
        <v>1</v>
      </c>
      <c r="J175" s="143" t="s">
        <v>150</v>
      </c>
      <c r="K175" s="143" t="s">
        <v>414</v>
      </c>
      <c r="L175" s="90"/>
      <c r="M175" s="91">
        <v>1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</row>
    <row r="176" spans="1:951" ht="15" customHeight="1" x14ac:dyDescent="0.35">
      <c r="A176" s="137" t="s">
        <v>151</v>
      </c>
      <c r="B176" s="138">
        <v>3536680</v>
      </c>
      <c r="C176" s="89" t="s">
        <v>587</v>
      </c>
      <c r="D176" s="147">
        <v>24031</v>
      </c>
      <c r="E176" s="148">
        <v>17599</v>
      </c>
      <c r="F176" s="148">
        <v>33725</v>
      </c>
      <c r="G176" s="75">
        <f t="shared" si="0"/>
        <v>26</v>
      </c>
      <c r="H176" s="80" t="s">
        <v>184</v>
      </c>
      <c r="I176" s="141">
        <v>1</v>
      </c>
      <c r="J176" s="143" t="s">
        <v>412</v>
      </c>
      <c r="K176" s="143" t="s">
        <v>414</v>
      </c>
      <c r="L176" s="90"/>
      <c r="M176" s="91">
        <v>1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</row>
    <row r="177" spans="1:951" ht="15" customHeight="1" x14ac:dyDescent="0.35">
      <c r="A177" s="137" t="s">
        <v>151</v>
      </c>
      <c r="B177" s="138">
        <v>3537118</v>
      </c>
      <c r="C177" s="89" t="s">
        <v>588</v>
      </c>
      <c r="D177" s="147">
        <v>28019</v>
      </c>
      <c r="E177" s="148">
        <v>17678</v>
      </c>
      <c r="F177" s="148">
        <v>35034</v>
      </c>
      <c r="G177" s="75">
        <f t="shared" si="0"/>
        <v>19</v>
      </c>
      <c r="H177" s="80" t="s">
        <v>186</v>
      </c>
      <c r="I177" s="141">
        <v>1</v>
      </c>
      <c r="J177" s="143" t="s">
        <v>412</v>
      </c>
      <c r="K177" s="143" t="s">
        <v>414</v>
      </c>
      <c r="L177" s="90"/>
      <c r="M177" s="91">
        <v>1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</row>
    <row r="178" spans="1:951" ht="15" customHeight="1" x14ac:dyDescent="0.35">
      <c r="A178" s="137" t="s">
        <v>151</v>
      </c>
      <c r="B178" s="138">
        <v>3537458</v>
      </c>
      <c r="C178" s="89" t="s">
        <v>589</v>
      </c>
      <c r="D178" s="147">
        <v>27469</v>
      </c>
      <c r="E178" s="148">
        <v>17852</v>
      </c>
      <c r="F178" s="148">
        <v>34669</v>
      </c>
      <c r="G178" s="75">
        <f t="shared" si="0"/>
        <v>19</v>
      </c>
      <c r="H178" s="80" t="s">
        <v>186</v>
      </c>
      <c r="I178" s="141">
        <v>1</v>
      </c>
      <c r="J178" s="143" t="s">
        <v>412</v>
      </c>
      <c r="K178" s="143" t="s">
        <v>414</v>
      </c>
      <c r="L178" s="90"/>
      <c r="M178" s="91">
        <v>1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</row>
    <row r="179" spans="1:951" ht="15" customHeight="1" x14ac:dyDescent="0.35">
      <c r="A179" s="137" t="s">
        <v>151</v>
      </c>
      <c r="B179" s="138">
        <v>3537945</v>
      </c>
      <c r="C179" s="89" t="s">
        <v>590</v>
      </c>
      <c r="D179" s="147">
        <v>27306</v>
      </c>
      <c r="E179" s="148">
        <v>17274</v>
      </c>
      <c r="F179" s="148">
        <v>34881</v>
      </c>
      <c r="G179" s="75">
        <f t="shared" si="0"/>
        <v>20</v>
      </c>
      <c r="H179" s="80" t="s">
        <v>184</v>
      </c>
      <c r="I179" s="141">
        <v>1</v>
      </c>
      <c r="J179" s="143" t="s">
        <v>150</v>
      </c>
      <c r="K179" s="143" t="s">
        <v>414</v>
      </c>
      <c r="L179" s="90"/>
      <c r="M179" s="91">
        <v>1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</row>
    <row r="180" spans="1:951" ht="15" customHeight="1" x14ac:dyDescent="0.35">
      <c r="A180" s="137" t="s">
        <v>151</v>
      </c>
      <c r="B180" s="138">
        <v>3540763</v>
      </c>
      <c r="C180" s="89" t="s">
        <v>591</v>
      </c>
      <c r="D180" s="147">
        <v>28200</v>
      </c>
      <c r="E180" s="148">
        <v>18608</v>
      </c>
      <c r="F180" s="148">
        <v>36130</v>
      </c>
      <c r="G180" s="75">
        <f t="shared" si="0"/>
        <v>21</v>
      </c>
      <c r="H180" s="80" t="s">
        <v>186</v>
      </c>
      <c r="I180" s="141">
        <v>2</v>
      </c>
      <c r="J180" s="143" t="s">
        <v>150</v>
      </c>
      <c r="K180" s="143" t="s">
        <v>414</v>
      </c>
      <c r="L180" s="90"/>
      <c r="M180" s="91">
        <v>0.9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</row>
    <row r="181" spans="1:951" ht="15" customHeight="1" x14ac:dyDescent="0.35">
      <c r="A181" s="137" t="s">
        <v>151</v>
      </c>
      <c r="B181" s="138">
        <v>3541193</v>
      </c>
      <c r="C181" s="89" t="s">
        <v>592</v>
      </c>
      <c r="D181" s="147">
        <v>27150</v>
      </c>
      <c r="E181" s="148">
        <v>18066</v>
      </c>
      <c r="F181" s="148">
        <v>34881</v>
      </c>
      <c r="G181" s="75">
        <f t="shared" si="0"/>
        <v>21</v>
      </c>
      <c r="H181" s="80" t="s">
        <v>186</v>
      </c>
      <c r="I181" s="141">
        <v>1</v>
      </c>
      <c r="J181" s="143" t="s">
        <v>150</v>
      </c>
      <c r="K181" s="143" t="s">
        <v>414</v>
      </c>
      <c r="L181" s="90"/>
      <c r="M181" s="91">
        <v>1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</row>
    <row r="182" spans="1:951" ht="15" customHeight="1" x14ac:dyDescent="0.35">
      <c r="A182" s="137" t="s">
        <v>151</v>
      </c>
      <c r="B182" s="138">
        <v>3541429</v>
      </c>
      <c r="C182" s="89" t="s">
        <v>593</v>
      </c>
      <c r="D182" s="147">
        <v>27469</v>
      </c>
      <c r="E182" s="148">
        <v>17772</v>
      </c>
      <c r="F182" s="148">
        <v>36130</v>
      </c>
      <c r="G182" s="75">
        <f t="shared" si="0"/>
        <v>23</v>
      </c>
      <c r="H182" s="80" t="s">
        <v>184</v>
      </c>
      <c r="I182" s="141">
        <v>1</v>
      </c>
      <c r="J182" s="143" t="s">
        <v>150</v>
      </c>
      <c r="K182" s="143" t="s">
        <v>414</v>
      </c>
      <c r="L182" s="90"/>
      <c r="M182" s="91">
        <v>1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</row>
    <row r="183" spans="1:951" ht="15" customHeight="1" x14ac:dyDescent="0.35">
      <c r="A183" s="137" t="s">
        <v>151</v>
      </c>
      <c r="B183" s="138">
        <v>3541638</v>
      </c>
      <c r="C183" s="89" t="s">
        <v>594</v>
      </c>
      <c r="D183" s="147">
        <v>29587</v>
      </c>
      <c r="E183" s="148">
        <v>18680</v>
      </c>
      <c r="F183" s="148">
        <v>37803</v>
      </c>
      <c r="G183" s="75">
        <f t="shared" si="0"/>
        <v>22</v>
      </c>
      <c r="H183" s="80" t="s">
        <v>184</v>
      </c>
      <c r="I183" s="141">
        <v>1</v>
      </c>
      <c r="J183" s="143" t="s">
        <v>412</v>
      </c>
      <c r="K183" s="143" t="s">
        <v>414</v>
      </c>
      <c r="L183" s="90"/>
      <c r="M183" s="91">
        <v>1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</row>
    <row r="184" spans="1:951" ht="15" customHeight="1" x14ac:dyDescent="0.35">
      <c r="A184" s="137" t="s">
        <v>151</v>
      </c>
      <c r="B184" s="138">
        <v>3542737</v>
      </c>
      <c r="C184" s="89" t="s">
        <v>595</v>
      </c>
      <c r="D184" s="147">
        <v>28018</v>
      </c>
      <c r="E184" s="148">
        <v>18836</v>
      </c>
      <c r="F184" s="148">
        <v>39385</v>
      </c>
      <c r="G184" s="75">
        <f t="shared" si="0"/>
        <v>31</v>
      </c>
      <c r="H184" s="80" t="s">
        <v>184</v>
      </c>
      <c r="I184" s="141">
        <v>1</v>
      </c>
      <c r="J184" s="143" t="s">
        <v>412</v>
      </c>
      <c r="K184" s="143" t="s">
        <v>414</v>
      </c>
      <c r="L184" s="90"/>
      <c r="M184" s="91">
        <v>1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</row>
    <row r="185" spans="1:951" ht="15" customHeight="1" x14ac:dyDescent="0.35">
      <c r="A185" s="137" t="s">
        <v>151</v>
      </c>
      <c r="B185" s="138">
        <v>3546358</v>
      </c>
      <c r="C185" s="89" t="s">
        <v>596</v>
      </c>
      <c r="D185" s="147">
        <v>27441</v>
      </c>
      <c r="E185" s="148">
        <v>17677</v>
      </c>
      <c r="F185" s="148">
        <v>37803</v>
      </c>
      <c r="G185" s="75">
        <f t="shared" si="0"/>
        <v>28</v>
      </c>
      <c r="H185" s="80" t="s">
        <v>186</v>
      </c>
      <c r="I185" s="141">
        <v>1</v>
      </c>
      <c r="J185" s="143" t="s">
        <v>150</v>
      </c>
      <c r="K185" s="143" t="s">
        <v>414</v>
      </c>
      <c r="L185" s="90"/>
      <c r="M185" s="91">
        <v>1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</row>
    <row r="186" spans="1:951" ht="15" customHeight="1" x14ac:dyDescent="0.35">
      <c r="A186" s="137" t="s">
        <v>151</v>
      </c>
      <c r="B186" s="138">
        <v>3556272</v>
      </c>
      <c r="C186" s="89" t="s">
        <v>597</v>
      </c>
      <c r="D186" s="147">
        <v>31717</v>
      </c>
      <c r="E186" s="148">
        <v>17519</v>
      </c>
      <c r="F186" s="148">
        <v>37956</v>
      </c>
      <c r="G186" s="75">
        <f t="shared" si="0"/>
        <v>17</v>
      </c>
      <c r="H186" s="80" t="s">
        <v>186</v>
      </c>
      <c r="I186" s="141">
        <v>1</v>
      </c>
      <c r="J186" s="143" t="s">
        <v>412</v>
      </c>
      <c r="K186" s="143" t="s">
        <v>414</v>
      </c>
      <c r="L186" s="90"/>
      <c r="M186" s="91">
        <v>1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</row>
    <row r="187" spans="1:951" ht="15" customHeight="1" x14ac:dyDescent="0.35">
      <c r="A187" s="137" t="s">
        <v>151</v>
      </c>
      <c r="B187" s="138">
        <v>3569638</v>
      </c>
      <c r="C187" s="89" t="s">
        <v>598</v>
      </c>
      <c r="D187" s="147">
        <v>29327</v>
      </c>
      <c r="E187" s="148">
        <v>17710</v>
      </c>
      <c r="F187" s="148">
        <v>34669</v>
      </c>
      <c r="G187" s="75">
        <f t="shared" si="0"/>
        <v>14</v>
      </c>
      <c r="H187" s="80" t="s">
        <v>186</v>
      </c>
      <c r="I187" s="141">
        <v>1</v>
      </c>
      <c r="J187" s="143" t="s">
        <v>150</v>
      </c>
      <c r="K187" s="143" t="s">
        <v>414</v>
      </c>
      <c r="L187" s="90"/>
      <c r="M187" s="91">
        <v>1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</row>
    <row r="188" spans="1:951" ht="15" customHeight="1" x14ac:dyDescent="0.35">
      <c r="A188" s="137" t="s">
        <v>151</v>
      </c>
      <c r="B188" s="138">
        <v>3572418</v>
      </c>
      <c r="C188" s="89" t="s">
        <v>599</v>
      </c>
      <c r="D188" s="147">
        <v>27120</v>
      </c>
      <c r="E188" s="148">
        <v>18177</v>
      </c>
      <c r="F188" s="148">
        <v>35400</v>
      </c>
      <c r="G188" s="75">
        <f t="shared" si="0"/>
        <v>22</v>
      </c>
      <c r="H188" s="80" t="s">
        <v>186</v>
      </c>
      <c r="I188" s="141">
        <v>1</v>
      </c>
      <c r="J188" s="143" t="s">
        <v>150</v>
      </c>
      <c r="K188" s="143" t="s">
        <v>414</v>
      </c>
      <c r="L188" s="90"/>
      <c r="M188" s="91">
        <v>1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</row>
    <row r="189" spans="1:951" ht="15" customHeight="1" x14ac:dyDescent="0.35">
      <c r="A189" s="137" t="s">
        <v>151</v>
      </c>
      <c r="B189" s="138">
        <v>3591505</v>
      </c>
      <c r="C189" s="89" t="s">
        <v>600</v>
      </c>
      <c r="D189" s="147">
        <v>27267</v>
      </c>
      <c r="E189" s="148">
        <v>18229</v>
      </c>
      <c r="F189" s="148">
        <v>36130</v>
      </c>
      <c r="G189" s="75">
        <f t="shared" si="0"/>
        <v>24</v>
      </c>
      <c r="H189" s="80" t="s">
        <v>184</v>
      </c>
      <c r="I189" s="141">
        <v>1</v>
      </c>
      <c r="J189" s="143" t="s">
        <v>412</v>
      </c>
      <c r="K189" s="143" t="s">
        <v>414</v>
      </c>
      <c r="L189" s="90"/>
      <c r="M189" s="91">
        <v>1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</row>
    <row r="190" spans="1:951" ht="15" customHeight="1" x14ac:dyDescent="0.35">
      <c r="A190" s="137" t="s">
        <v>151</v>
      </c>
      <c r="B190" s="138">
        <v>3593399</v>
      </c>
      <c r="C190" s="89" t="s">
        <v>601</v>
      </c>
      <c r="D190" s="147">
        <v>28019</v>
      </c>
      <c r="E190" s="148">
        <v>18543</v>
      </c>
      <c r="F190" s="148">
        <v>36130</v>
      </c>
      <c r="G190" s="75">
        <f t="shared" si="0"/>
        <v>22</v>
      </c>
      <c r="H190" s="80" t="s">
        <v>186</v>
      </c>
      <c r="I190" s="141">
        <v>1</v>
      </c>
      <c r="J190" s="143" t="s">
        <v>150</v>
      </c>
      <c r="K190" s="143" t="s">
        <v>414</v>
      </c>
      <c r="L190" s="90"/>
      <c r="M190" s="91">
        <v>1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</row>
    <row r="191" spans="1:951" ht="15" customHeight="1" x14ac:dyDescent="0.35">
      <c r="A191" s="137" t="s">
        <v>151</v>
      </c>
      <c r="B191" s="138">
        <v>3593690</v>
      </c>
      <c r="C191" s="89" t="s">
        <v>602</v>
      </c>
      <c r="D191" s="147">
        <v>31778</v>
      </c>
      <c r="E191" s="148">
        <v>17664</v>
      </c>
      <c r="F191" s="148">
        <v>35430</v>
      </c>
      <c r="G191" s="75">
        <f t="shared" si="0"/>
        <v>10</v>
      </c>
      <c r="H191" s="80" t="s">
        <v>186</v>
      </c>
      <c r="I191" s="141">
        <v>1</v>
      </c>
      <c r="J191" s="143" t="s">
        <v>412</v>
      </c>
      <c r="K191" s="143" t="s">
        <v>414</v>
      </c>
      <c r="L191" s="90"/>
      <c r="M191" s="91">
        <v>1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</row>
    <row r="192" spans="1:951" ht="15" customHeight="1" x14ac:dyDescent="0.35">
      <c r="A192" s="137" t="s">
        <v>151</v>
      </c>
      <c r="B192" s="138">
        <v>3623540</v>
      </c>
      <c r="C192" s="89" t="s">
        <v>603</v>
      </c>
      <c r="D192" s="147">
        <v>27395</v>
      </c>
      <c r="E192" s="148">
        <v>18717</v>
      </c>
      <c r="F192" s="148">
        <v>35034</v>
      </c>
      <c r="G192" s="75">
        <f t="shared" si="0"/>
        <v>20</v>
      </c>
      <c r="H192" s="80" t="s">
        <v>186</v>
      </c>
      <c r="I192" s="141">
        <v>1</v>
      </c>
      <c r="J192" s="143" t="s">
        <v>150</v>
      </c>
      <c r="K192" s="143" t="s">
        <v>414</v>
      </c>
      <c r="L192" s="90"/>
      <c r="M192" s="91">
        <v>1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</row>
    <row r="193" spans="1:951" ht="15" customHeight="1" x14ac:dyDescent="0.35">
      <c r="A193" s="137" t="s">
        <v>151</v>
      </c>
      <c r="B193" s="138">
        <v>3652037</v>
      </c>
      <c r="C193" s="89" t="s">
        <v>604</v>
      </c>
      <c r="D193" s="147">
        <v>28199</v>
      </c>
      <c r="E193" s="148">
        <v>17524</v>
      </c>
      <c r="F193" s="148">
        <v>35034</v>
      </c>
      <c r="G193" s="75">
        <f t="shared" si="0"/>
        <v>18</v>
      </c>
      <c r="H193" s="80" t="s">
        <v>184</v>
      </c>
      <c r="I193" s="141">
        <v>1</v>
      </c>
      <c r="J193" s="143" t="s">
        <v>412</v>
      </c>
      <c r="K193" s="143" t="s">
        <v>414</v>
      </c>
      <c r="L193" s="90"/>
      <c r="M193" s="91">
        <v>1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</row>
    <row r="194" spans="1:951" ht="15" customHeight="1" x14ac:dyDescent="0.35">
      <c r="A194" s="137" t="s">
        <v>151</v>
      </c>
      <c r="B194" s="138">
        <v>3714737</v>
      </c>
      <c r="C194" s="89" t="s">
        <v>605</v>
      </c>
      <c r="D194" s="147">
        <v>32356</v>
      </c>
      <c r="E194" s="148">
        <v>19886</v>
      </c>
      <c r="F194" s="148">
        <v>37803</v>
      </c>
      <c r="G194" s="75">
        <f t="shared" si="0"/>
        <v>14</v>
      </c>
      <c r="H194" s="80" t="s">
        <v>184</v>
      </c>
      <c r="I194" s="141">
        <v>1</v>
      </c>
      <c r="J194" s="143" t="s">
        <v>413</v>
      </c>
      <c r="K194" s="143" t="s">
        <v>414</v>
      </c>
      <c r="L194" s="90"/>
      <c r="M194" s="91">
        <v>1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</row>
    <row r="195" spans="1:951" ht="15" customHeight="1" x14ac:dyDescent="0.35">
      <c r="A195" s="137" t="s">
        <v>151</v>
      </c>
      <c r="B195" s="138">
        <v>3730863</v>
      </c>
      <c r="C195" s="89" t="s">
        <v>606</v>
      </c>
      <c r="D195" s="147">
        <v>29327</v>
      </c>
      <c r="E195" s="148">
        <v>19299</v>
      </c>
      <c r="F195" s="148">
        <v>35765</v>
      </c>
      <c r="G195" s="75">
        <f t="shared" si="0"/>
        <v>17</v>
      </c>
      <c r="H195" s="80" t="s">
        <v>186</v>
      </c>
      <c r="I195" s="141">
        <v>1</v>
      </c>
      <c r="J195" s="143" t="s">
        <v>412</v>
      </c>
      <c r="K195" s="143" t="s">
        <v>414</v>
      </c>
      <c r="L195" s="90"/>
      <c r="M195" s="91">
        <v>1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</row>
    <row r="196" spans="1:951" ht="15" customHeight="1" x14ac:dyDescent="0.35">
      <c r="A196" s="137" t="s">
        <v>151</v>
      </c>
      <c r="B196" s="138">
        <v>3753006</v>
      </c>
      <c r="C196" s="89" t="s">
        <v>607</v>
      </c>
      <c r="D196" s="147">
        <v>28414</v>
      </c>
      <c r="E196" s="148">
        <v>19178</v>
      </c>
      <c r="F196" s="148">
        <v>36130</v>
      </c>
      <c r="G196" s="75">
        <f t="shared" si="0"/>
        <v>21</v>
      </c>
      <c r="H196" s="80" t="s">
        <v>186</v>
      </c>
      <c r="I196" s="141">
        <v>1</v>
      </c>
      <c r="J196" s="143" t="s">
        <v>412</v>
      </c>
      <c r="K196" s="143" t="s">
        <v>414</v>
      </c>
      <c r="L196" s="90"/>
      <c r="M196" s="91">
        <v>1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</row>
    <row r="197" spans="1:951" ht="15" customHeight="1" x14ac:dyDescent="0.35">
      <c r="A197" s="137" t="s">
        <v>151</v>
      </c>
      <c r="B197" s="138">
        <v>3759981</v>
      </c>
      <c r="C197" s="89" t="s">
        <v>608</v>
      </c>
      <c r="D197" s="147">
        <v>27395</v>
      </c>
      <c r="E197" s="148">
        <v>17809</v>
      </c>
      <c r="F197" s="148">
        <v>36340</v>
      </c>
      <c r="G197" s="75">
        <f t="shared" si="0"/>
        <v>24</v>
      </c>
      <c r="H197" s="80" t="s">
        <v>184</v>
      </c>
      <c r="I197" s="141">
        <v>1</v>
      </c>
      <c r="J197" s="143" t="s">
        <v>150</v>
      </c>
      <c r="K197" s="143" t="s">
        <v>414</v>
      </c>
      <c r="L197" s="90"/>
      <c r="M197" s="91">
        <v>1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</row>
    <row r="198" spans="1:951" ht="15" customHeight="1" x14ac:dyDescent="0.35">
      <c r="A198" s="137" t="s">
        <v>151</v>
      </c>
      <c r="B198" s="138">
        <v>3763349</v>
      </c>
      <c r="C198" s="89" t="s">
        <v>609</v>
      </c>
      <c r="D198" s="147">
        <v>27942</v>
      </c>
      <c r="E198" s="148">
        <v>19082</v>
      </c>
      <c r="F198" s="148">
        <v>36495</v>
      </c>
      <c r="G198" s="75">
        <f t="shared" si="0"/>
        <v>23</v>
      </c>
      <c r="H198" s="80" t="s">
        <v>186</v>
      </c>
      <c r="I198" s="141">
        <v>1</v>
      </c>
      <c r="J198" s="143" t="s">
        <v>150</v>
      </c>
      <c r="K198" s="143" t="s">
        <v>414</v>
      </c>
      <c r="L198" s="90"/>
      <c r="M198" s="91">
        <v>1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</row>
    <row r="199" spans="1:951" ht="15" customHeight="1" x14ac:dyDescent="0.35">
      <c r="A199" s="92" t="s">
        <v>151</v>
      </c>
      <c r="B199" s="92">
        <v>3810924</v>
      </c>
      <c r="C199" s="89" t="s">
        <v>610</v>
      </c>
      <c r="D199" s="148">
        <v>32804</v>
      </c>
      <c r="E199" s="148">
        <v>19736</v>
      </c>
      <c r="F199" s="148">
        <v>44886</v>
      </c>
      <c r="G199" s="75">
        <f t="shared" si="0"/>
        <v>33</v>
      </c>
      <c r="H199" s="80" t="s">
        <v>186</v>
      </c>
      <c r="I199" s="141">
        <v>1</v>
      </c>
      <c r="J199" s="143" t="s">
        <v>150</v>
      </c>
      <c r="K199" s="143" t="s">
        <v>414</v>
      </c>
      <c r="L199" s="90"/>
      <c r="M199" s="91">
        <v>1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</row>
    <row r="200" spans="1:951" ht="15" customHeight="1" x14ac:dyDescent="0.35">
      <c r="A200" s="137" t="s">
        <v>151</v>
      </c>
      <c r="B200" s="138">
        <v>3855102</v>
      </c>
      <c r="C200" s="89" t="s">
        <v>611</v>
      </c>
      <c r="D200" s="147">
        <v>28019</v>
      </c>
      <c r="E200" s="148">
        <v>18184</v>
      </c>
      <c r="F200" s="148">
        <v>35034</v>
      </c>
      <c r="G200" s="75">
        <f t="shared" si="0"/>
        <v>19</v>
      </c>
      <c r="H200" s="80" t="s">
        <v>186</v>
      </c>
      <c r="I200" s="141">
        <v>1</v>
      </c>
      <c r="J200" s="143" t="s">
        <v>150</v>
      </c>
      <c r="K200" s="143" t="s">
        <v>414</v>
      </c>
      <c r="L200" s="90"/>
      <c r="M200" s="91">
        <v>1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</row>
    <row r="201" spans="1:951" ht="15" customHeight="1" x14ac:dyDescent="0.35">
      <c r="A201" s="137" t="s">
        <v>151</v>
      </c>
      <c r="B201" s="138">
        <v>3855487</v>
      </c>
      <c r="C201" s="89" t="s">
        <v>612</v>
      </c>
      <c r="D201" s="147">
        <v>27150</v>
      </c>
      <c r="E201" s="148">
        <v>17466</v>
      </c>
      <c r="F201" s="148">
        <v>35400</v>
      </c>
      <c r="G201" s="75">
        <f t="shared" si="0"/>
        <v>22</v>
      </c>
      <c r="H201" s="80" t="s">
        <v>184</v>
      </c>
      <c r="I201" s="141">
        <v>1</v>
      </c>
      <c r="J201" s="143" t="s">
        <v>150</v>
      </c>
      <c r="K201" s="143" t="s">
        <v>414</v>
      </c>
      <c r="L201" s="90"/>
      <c r="M201" s="91">
        <v>1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</row>
    <row r="202" spans="1:951" ht="15" customHeight="1" x14ac:dyDescent="0.35">
      <c r="A202" s="137" t="s">
        <v>151</v>
      </c>
      <c r="B202" s="138">
        <v>3856456</v>
      </c>
      <c r="C202" s="89" t="s">
        <v>613</v>
      </c>
      <c r="D202" s="147">
        <v>27515</v>
      </c>
      <c r="E202" s="148">
        <v>18851</v>
      </c>
      <c r="F202" s="148">
        <v>36008</v>
      </c>
      <c r="G202" s="75">
        <f t="shared" ref="G202:G265" si="1">IF(F202&gt;0,INT(YEARFRAC(F202,D202)),0)</f>
        <v>23</v>
      </c>
      <c r="H202" s="80" t="s">
        <v>186</v>
      </c>
      <c r="I202" s="141">
        <v>1</v>
      </c>
      <c r="J202" s="143" t="s">
        <v>150</v>
      </c>
      <c r="K202" s="143" t="s">
        <v>414</v>
      </c>
      <c r="L202" s="90"/>
      <c r="M202" s="91">
        <v>1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</row>
    <row r="203" spans="1:951" ht="15" customHeight="1" x14ac:dyDescent="0.35">
      <c r="A203" s="137" t="s">
        <v>151</v>
      </c>
      <c r="B203" s="138">
        <v>3856893</v>
      </c>
      <c r="C203" s="89" t="s">
        <v>614</v>
      </c>
      <c r="D203" s="147">
        <v>29646</v>
      </c>
      <c r="E203" s="148">
        <v>19187</v>
      </c>
      <c r="F203" s="148">
        <v>36617</v>
      </c>
      <c r="G203" s="75">
        <f t="shared" si="1"/>
        <v>19</v>
      </c>
      <c r="H203" s="80" t="s">
        <v>186</v>
      </c>
      <c r="I203" s="141">
        <v>1</v>
      </c>
      <c r="J203" s="143" t="s">
        <v>150</v>
      </c>
      <c r="K203" s="143" t="s">
        <v>414</v>
      </c>
      <c r="L203" s="90"/>
      <c r="M203" s="91">
        <v>1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</row>
    <row r="204" spans="1:951" ht="15" customHeight="1" x14ac:dyDescent="0.35">
      <c r="A204" s="137" t="s">
        <v>151</v>
      </c>
      <c r="B204" s="138">
        <v>3857123</v>
      </c>
      <c r="C204" s="89" t="s">
        <v>615</v>
      </c>
      <c r="D204" s="147">
        <v>28019</v>
      </c>
      <c r="E204" s="148">
        <v>18475</v>
      </c>
      <c r="F204" s="148">
        <v>35765</v>
      </c>
      <c r="G204" s="75">
        <f t="shared" si="1"/>
        <v>21</v>
      </c>
      <c r="H204" s="80" t="s">
        <v>186</v>
      </c>
      <c r="I204" s="141">
        <v>1</v>
      </c>
      <c r="J204" s="143" t="s">
        <v>412</v>
      </c>
      <c r="K204" s="143" t="s">
        <v>414</v>
      </c>
      <c r="L204" s="90"/>
      <c r="M204" s="91">
        <v>1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</row>
    <row r="205" spans="1:951" ht="15" customHeight="1" x14ac:dyDescent="0.35">
      <c r="A205" s="92" t="s">
        <v>151</v>
      </c>
      <c r="B205" s="92">
        <v>3858360</v>
      </c>
      <c r="C205" s="89" t="s">
        <v>616</v>
      </c>
      <c r="D205" s="148">
        <v>34715</v>
      </c>
      <c r="E205" s="148">
        <v>19423</v>
      </c>
      <c r="F205" s="148">
        <v>44886</v>
      </c>
      <c r="G205" s="75">
        <f t="shared" si="1"/>
        <v>27</v>
      </c>
      <c r="H205" s="80" t="s">
        <v>184</v>
      </c>
      <c r="I205" s="141">
        <v>1</v>
      </c>
      <c r="J205" s="143" t="s">
        <v>413</v>
      </c>
      <c r="K205" s="143" t="s">
        <v>414</v>
      </c>
      <c r="L205" s="90"/>
      <c r="M205" s="91">
        <v>1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</row>
    <row r="206" spans="1:951" ht="15" customHeight="1" x14ac:dyDescent="0.35">
      <c r="A206" s="137" t="s">
        <v>151</v>
      </c>
      <c r="B206" s="138">
        <v>3858558</v>
      </c>
      <c r="C206" s="89" t="s">
        <v>617</v>
      </c>
      <c r="D206" s="147">
        <v>32203</v>
      </c>
      <c r="E206" s="148">
        <v>18254</v>
      </c>
      <c r="F206" s="148">
        <v>39143</v>
      </c>
      <c r="G206" s="75">
        <f t="shared" si="1"/>
        <v>19</v>
      </c>
      <c r="H206" s="80" t="s">
        <v>186</v>
      </c>
      <c r="I206" s="141">
        <v>1</v>
      </c>
      <c r="J206" s="143" t="s">
        <v>150</v>
      </c>
      <c r="K206" s="143" t="s">
        <v>414</v>
      </c>
      <c r="L206" s="90"/>
      <c r="M206" s="91">
        <v>1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</row>
    <row r="207" spans="1:951" ht="15" customHeight="1" x14ac:dyDescent="0.35">
      <c r="A207" s="137" t="s">
        <v>151</v>
      </c>
      <c r="B207" s="138">
        <v>3859009</v>
      </c>
      <c r="C207" s="89" t="s">
        <v>618</v>
      </c>
      <c r="D207" s="147">
        <v>28399</v>
      </c>
      <c r="E207" s="148">
        <v>17261</v>
      </c>
      <c r="F207" s="148">
        <v>35034</v>
      </c>
      <c r="G207" s="75">
        <f t="shared" si="1"/>
        <v>18</v>
      </c>
      <c r="H207" s="80" t="s">
        <v>186</v>
      </c>
      <c r="I207" s="141">
        <v>1</v>
      </c>
      <c r="J207" s="143" t="s">
        <v>150</v>
      </c>
      <c r="K207" s="143" t="s">
        <v>414</v>
      </c>
      <c r="L207" s="90"/>
      <c r="M207" s="91">
        <v>1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</row>
    <row r="208" spans="1:951" ht="15" customHeight="1" x14ac:dyDescent="0.35">
      <c r="A208" s="137" t="s">
        <v>151</v>
      </c>
      <c r="B208" s="138">
        <v>3859359</v>
      </c>
      <c r="C208" s="89" t="s">
        <v>619</v>
      </c>
      <c r="D208" s="147">
        <v>27137</v>
      </c>
      <c r="E208" s="148">
        <v>18386</v>
      </c>
      <c r="F208" s="148">
        <v>36495</v>
      </c>
      <c r="G208" s="75">
        <f t="shared" si="1"/>
        <v>25</v>
      </c>
      <c r="H208" s="80" t="s">
        <v>186</v>
      </c>
      <c r="I208" s="141">
        <v>1</v>
      </c>
      <c r="J208" s="143" t="s">
        <v>150</v>
      </c>
      <c r="K208" s="143" t="s">
        <v>414</v>
      </c>
      <c r="L208" s="90"/>
      <c r="M208" s="91">
        <v>1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</row>
    <row r="209" spans="1:951" ht="15" customHeight="1" x14ac:dyDescent="0.35">
      <c r="A209" s="137" t="s">
        <v>151</v>
      </c>
      <c r="B209" s="138">
        <v>3859685</v>
      </c>
      <c r="C209" s="89" t="s">
        <v>620</v>
      </c>
      <c r="D209" s="147">
        <v>28596</v>
      </c>
      <c r="E209" s="148">
        <v>18906</v>
      </c>
      <c r="F209" s="148">
        <v>37602</v>
      </c>
      <c r="G209" s="75">
        <f t="shared" si="1"/>
        <v>24</v>
      </c>
      <c r="H209" s="80" t="s">
        <v>184</v>
      </c>
      <c r="I209" s="141">
        <v>1</v>
      </c>
      <c r="J209" s="143" t="s">
        <v>413</v>
      </c>
      <c r="K209" s="143" t="s">
        <v>414</v>
      </c>
      <c r="L209" s="90"/>
      <c r="M209" s="91">
        <v>1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</row>
    <row r="210" spans="1:951" ht="15" customHeight="1" x14ac:dyDescent="0.35">
      <c r="A210" s="137" t="s">
        <v>151</v>
      </c>
      <c r="B210" s="138">
        <v>3859727</v>
      </c>
      <c r="C210" s="89" t="s">
        <v>621</v>
      </c>
      <c r="D210" s="147">
        <v>29099</v>
      </c>
      <c r="E210" s="148">
        <v>18141</v>
      </c>
      <c r="F210" s="148">
        <v>35400</v>
      </c>
      <c r="G210" s="75">
        <f t="shared" si="1"/>
        <v>17</v>
      </c>
      <c r="H210" s="80" t="s">
        <v>184</v>
      </c>
      <c r="I210" s="141">
        <v>1</v>
      </c>
      <c r="J210" s="143" t="s">
        <v>890</v>
      </c>
      <c r="K210" s="143" t="s">
        <v>414</v>
      </c>
      <c r="L210" s="90"/>
      <c r="M210" s="91">
        <v>1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</row>
    <row r="211" spans="1:951" ht="15" customHeight="1" x14ac:dyDescent="0.35">
      <c r="A211" s="137" t="s">
        <v>151</v>
      </c>
      <c r="B211" s="138">
        <v>3859916</v>
      </c>
      <c r="C211" s="89" t="s">
        <v>622</v>
      </c>
      <c r="D211" s="147">
        <v>33025</v>
      </c>
      <c r="E211" s="148">
        <v>20374</v>
      </c>
      <c r="F211" s="148">
        <v>39417</v>
      </c>
      <c r="G211" s="75">
        <f t="shared" si="1"/>
        <v>17</v>
      </c>
      <c r="H211" s="80" t="s">
        <v>184</v>
      </c>
      <c r="I211" s="141">
        <v>1</v>
      </c>
      <c r="J211" s="143" t="s">
        <v>413</v>
      </c>
      <c r="K211" s="143" t="s">
        <v>414</v>
      </c>
      <c r="L211" s="90"/>
      <c r="M211" s="91">
        <v>1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</row>
    <row r="212" spans="1:951" ht="15" customHeight="1" x14ac:dyDescent="0.35">
      <c r="A212" s="137" t="s">
        <v>151</v>
      </c>
      <c r="B212" s="138">
        <v>3860057</v>
      </c>
      <c r="C212" s="89" t="s">
        <v>623</v>
      </c>
      <c r="D212" s="148">
        <v>33013</v>
      </c>
      <c r="E212" s="148">
        <v>19969</v>
      </c>
      <c r="F212" s="148">
        <v>43584</v>
      </c>
      <c r="G212" s="75">
        <f t="shared" si="1"/>
        <v>28</v>
      </c>
      <c r="H212" s="80" t="s">
        <v>186</v>
      </c>
      <c r="I212" s="141">
        <v>1</v>
      </c>
      <c r="J212" s="143" t="s">
        <v>150</v>
      </c>
      <c r="K212" s="143" t="s">
        <v>414</v>
      </c>
      <c r="L212" s="90"/>
      <c r="M212" s="91">
        <v>1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</row>
    <row r="213" spans="1:951" ht="15" customHeight="1" x14ac:dyDescent="0.35">
      <c r="A213" s="137" t="s">
        <v>151</v>
      </c>
      <c r="B213" s="138">
        <v>3861623</v>
      </c>
      <c r="C213" s="89" t="s">
        <v>624</v>
      </c>
      <c r="D213" s="147">
        <v>33270</v>
      </c>
      <c r="E213" s="148">
        <v>18051</v>
      </c>
      <c r="F213" s="148">
        <v>37602</v>
      </c>
      <c r="G213" s="75">
        <f t="shared" si="1"/>
        <v>11</v>
      </c>
      <c r="H213" s="80" t="s">
        <v>186</v>
      </c>
      <c r="I213" s="141">
        <v>1</v>
      </c>
      <c r="J213" s="143" t="s">
        <v>413</v>
      </c>
      <c r="K213" s="143" t="s">
        <v>415</v>
      </c>
      <c r="L213" s="90"/>
      <c r="M213" s="91">
        <v>1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</row>
    <row r="214" spans="1:951" ht="15" customHeight="1" x14ac:dyDescent="0.35">
      <c r="A214" s="137" t="s">
        <v>151</v>
      </c>
      <c r="B214" s="138">
        <v>3862150</v>
      </c>
      <c r="C214" s="89" t="s">
        <v>625</v>
      </c>
      <c r="D214" s="147">
        <v>26923</v>
      </c>
      <c r="E214" s="148">
        <v>19543</v>
      </c>
      <c r="F214" s="148">
        <v>36130</v>
      </c>
      <c r="G214" s="75">
        <f t="shared" si="1"/>
        <v>25</v>
      </c>
      <c r="H214" s="80" t="s">
        <v>186</v>
      </c>
      <c r="I214" s="141">
        <v>1</v>
      </c>
      <c r="J214" s="143" t="s">
        <v>150</v>
      </c>
      <c r="K214" s="143" t="s">
        <v>414</v>
      </c>
      <c r="L214" s="90"/>
      <c r="M214" s="91">
        <v>1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</row>
    <row r="215" spans="1:951" ht="15" customHeight="1" x14ac:dyDescent="0.35">
      <c r="A215" s="137" t="s">
        <v>151</v>
      </c>
      <c r="B215" s="138">
        <v>3862624</v>
      </c>
      <c r="C215" s="89" t="s">
        <v>626</v>
      </c>
      <c r="D215" s="148">
        <v>33270</v>
      </c>
      <c r="E215" s="148">
        <v>18953</v>
      </c>
      <c r="F215" s="148">
        <v>40908</v>
      </c>
      <c r="G215" s="75">
        <f t="shared" si="1"/>
        <v>20</v>
      </c>
      <c r="H215" s="80" t="s">
        <v>184</v>
      </c>
      <c r="I215" s="141">
        <v>1</v>
      </c>
      <c r="J215" s="143" t="s">
        <v>150</v>
      </c>
      <c r="K215" s="143" t="s">
        <v>414</v>
      </c>
      <c r="L215" s="90"/>
      <c r="M215" s="91">
        <v>1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</row>
    <row r="216" spans="1:951" ht="15" customHeight="1" x14ac:dyDescent="0.35">
      <c r="A216" s="137" t="s">
        <v>151</v>
      </c>
      <c r="B216" s="138">
        <v>3862982</v>
      </c>
      <c r="C216" s="89" t="s">
        <v>627</v>
      </c>
      <c r="D216" s="147">
        <v>32237</v>
      </c>
      <c r="E216" s="148">
        <v>18055</v>
      </c>
      <c r="F216" s="148">
        <v>36130</v>
      </c>
      <c r="G216" s="75">
        <f t="shared" si="1"/>
        <v>10</v>
      </c>
      <c r="H216" s="80" t="s">
        <v>186</v>
      </c>
      <c r="I216" s="141">
        <v>1</v>
      </c>
      <c r="J216" s="143" t="s">
        <v>413</v>
      </c>
      <c r="K216" s="143" t="s">
        <v>415</v>
      </c>
      <c r="L216" s="90"/>
      <c r="M216" s="91">
        <v>1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</row>
    <row r="217" spans="1:951" ht="15" customHeight="1" x14ac:dyDescent="0.35">
      <c r="A217" s="137" t="s">
        <v>151</v>
      </c>
      <c r="B217" s="138">
        <v>3863353</v>
      </c>
      <c r="C217" s="89" t="s">
        <v>628</v>
      </c>
      <c r="D217" s="147">
        <v>31823</v>
      </c>
      <c r="E217" s="148">
        <v>18444</v>
      </c>
      <c r="F217" s="148">
        <v>39813</v>
      </c>
      <c r="G217" s="75">
        <f t="shared" si="1"/>
        <v>21</v>
      </c>
      <c r="H217" s="80" t="s">
        <v>184</v>
      </c>
      <c r="I217" s="141">
        <v>1</v>
      </c>
      <c r="J217" s="143" t="s">
        <v>150</v>
      </c>
      <c r="K217" s="143" t="s">
        <v>414</v>
      </c>
      <c r="L217" s="90"/>
      <c r="M217" s="91">
        <v>1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</row>
    <row r="218" spans="1:951" ht="15" customHeight="1" x14ac:dyDescent="0.35">
      <c r="A218" s="137" t="s">
        <v>151</v>
      </c>
      <c r="B218" s="138">
        <v>3863516</v>
      </c>
      <c r="C218" s="89" t="s">
        <v>629</v>
      </c>
      <c r="D218" s="147">
        <v>33025</v>
      </c>
      <c r="E218" s="148">
        <v>18273</v>
      </c>
      <c r="F218" s="148">
        <v>38727</v>
      </c>
      <c r="G218" s="75">
        <f t="shared" si="1"/>
        <v>15</v>
      </c>
      <c r="H218" s="80" t="s">
        <v>186</v>
      </c>
      <c r="I218" s="141">
        <v>2</v>
      </c>
      <c r="J218" s="143" t="s">
        <v>413</v>
      </c>
      <c r="K218" s="143" t="s">
        <v>414</v>
      </c>
      <c r="L218" s="90"/>
      <c r="M218" s="91">
        <v>0.9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</row>
    <row r="219" spans="1:951" ht="15" customHeight="1" x14ac:dyDescent="0.35">
      <c r="A219" s="137" t="s">
        <v>151</v>
      </c>
      <c r="B219" s="138">
        <v>3863842</v>
      </c>
      <c r="C219" s="89" t="s">
        <v>630</v>
      </c>
      <c r="D219" s="147">
        <v>28019</v>
      </c>
      <c r="E219" s="148">
        <v>18135</v>
      </c>
      <c r="F219" s="148">
        <v>35765</v>
      </c>
      <c r="G219" s="75">
        <f t="shared" si="1"/>
        <v>21</v>
      </c>
      <c r="H219" s="80" t="s">
        <v>186</v>
      </c>
      <c r="I219" s="141">
        <v>1</v>
      </c>
      <c r="J219" s="143" t="s">
        <v>150</v>
      </c>
      <c r="K219" s="143" t="s">
        <v>414</v>
      </c>
      <c r="L219" s="90"/>
      <c r="M219" s="91">
        <v>1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</row>
    <row r="220" spans="1:951" ht="15" customHeight="1" x14ac:dyDescent="0.35">
      <c r="A220" s="137" t="s">
        <v>151</v>
      </c>
      <c r="B220" s="138">
        <v>3864179</v>
      </c>
      <c r="C220" s="89" t="s">
        <v>631</v>
      </c>
      <c r="D220" s="147">
        <v>28185</v>
      </c>
      <c r="E220" s="148">
        <v>19474</v>
      </c>
      <c r="F220" s="148">
        <v>37469</v>
      </c>
      <c r="G220" s="75">
        <f t="shared" si="1"/>
        <v>25</v>
      </c>
      <c r="H220" s="80" t="s">
        <v>184</v>
      </c>
      <c r="I220" s="141">
        <v>1</v>
      </c>
      <c r="J220" s="143" t="s">
        <v>413</v>
      </c>
      <c r="K220" s="143" t="s">
        <v>414</v>
      </c>
      <c r="L220" s="90"/>
      <c r="M220" s="91">
        <v>1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</row>
    <row r="221" spans="1:951" ht="15" customHeight="1" x14ac:dyDescent="0.35">
      <c r="A221" s="137" t="s">
        <v>151</v>
      </c>
      <c r="B221" s="138">
        <v>3864291</v>
      </c>
      <c r="C221" s="89" t="s">
        <v>632</v>
      </c>
      <c r="D221" s="148">
        <v>35569</v>
      </c>
      <c r="E221" s="148">
        <v>19111</v>
      </c>
      <c r="F221" s="148">
        <v>42944</v>
      </c>
      <c r="G221" s="75">
        <f t="shared" si="1"/>
        <v>20</v>
      </c>
      <c r="H221" s="80" t="s">
        <v>186</v>
      </c>
      <c r="I221" s="141">
        <v>1</v>
      </c>
      <c r="J221" s="143" t="s">
        <v>412</v>
      </c>
      <c r="K221" s="143" t="s">
        <v>414</v>
      </c>
      <c r="L221" s="90"/>
      <c r="M221" s="91">
        <v>1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</row>
    <row r="222" spans="1:951" ht="15" customHeight="1" x14ac:dyDescent="0.35">
      <c r="A222" s="137" t="s">
        <v>151</v>
      </c>
      <c r="B222" s="138">
        <v>3864843</v>
      </c>
      <c r="C222" s="89" t="s">
        <v>633</v>
      </c>
      <c r="D222" s="148">
        <v>33270</v>
      </c>
      <c r="E222" s="148">
        <v>18694</v>
      </c>
      <c r="F222" s="148">
        <v>40513</v>
      </c>
      <c r="G222" s="75">
        <f t="shared" si="1"/>
        <v>19</v>
      </c>
      <c r="H222" s="80" t="s">
        <v>186</v>
      </c>
      <c r="I222" s="141">
        <v>1</v>
      </c>
      <c r="J222" s="143" t="s">
        <v>413</v>
      </c>
      <c r="K222" s="143" t="s">
        <v>414</v>
      </c>
      <c r="L222" s="90"/>
      <c r="M222" s="91">
        <v>1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</row>
    <row r="223" spans="1:951" ht="15" customHeight="1" x14ac:dyDescent="0.35">
      <c r="A223" s="137" t="s">
        <v>151</v>
      </c>
      <c r="B223" s="138">
        <v>3869975</v>
      </c>
      <c r="C223" s="89" t="s">
        <v>634</v>
      </c>
      <c r="D223" s="147">
        <v>28172</v>
      </c>
      <c r="E223" s="148">
        <v>16740</v>
      </c>
      <c r="F223" s="148">
        <v>34881</v>
      </c>
      <c r="G223" s="75">
        <f t="shared" si="1"/>
        <v>18</v>
      </c>
      <c r="H223" s="80" t="s">
        <v>186</v>
      </c>
      <c r="I223" s="141">
        <v>1</v>
      </c>
      <c r="J223" s="143" t="s">
        <v>150</v>
      </c>
      <c r="K223" s="143" t="s">
        <v>414</v>
      </c>
      <c r="L223" s="90"/>
      <c r="M223" s="91">
        <v>1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</row>
    <row r="224" spans="1:951" ht="15" customHeight="1" x14ac:dyDescent="0.35">
      <c r="A224" s="137" t="s">
        <v>151</v>
      </c>
      <c r="B224" s="138">
        <v>3876960</v>
      </c>
      <c r="C224" s="89" t="s">
        <v>635</v>
      </c>
      <c r="D224" s="147">
        <v>29540</v>
      </c>
      <c r="E224" s="148">
        <v>19725</v>
      </c>
      <c r="F224" s="148">
        <v>38687</v>
      </c>
      <c r="G224" s="75">
        <f t="shared" si="1"/>
        <v>25</v>
      </c>
      <c r="H224" s="80" t="s">
        <v>184</v>
      </c>
      <c r="I224" s="141">
        <v>1</v>
      </c>
      <c r="J224" s="143" t="s">
        <v>150</v>
      </c>
      <c r="K224" s="143" t="s">
        <v>414</v>
      </c>
      <c r="L224" s="90"/>
      <c r="M224" s="91">
        <v>1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</row>
    <row r="225" spans="1:951" ht="15" customHeight="1" x14ac:dyDescent="0.35">
      <c r="A225" s="137" t="s">
        <v>151</v>
      </c>
      <c r="B225" s="138">
        <v>3907594</v>
      </c>
      <c r="C225" s="89" t="s">
        <v>636</v>
      </c>
      <c r="D225" s="147">
        <v>28399</v>
      </c>
      <c r="E225" s="148">
        <v>17915</v>
      </c>
      <c r="F225" s="148">
        <v>36893</v>
      </c>
      <c r="G225" s="75">
        <f t="shared" si="1"/>
        <v>23</v>
      </c>
      <c r="H225" s="80" t="s">
        <v>184</v>
      </c>
      <c r="I225" s="141">
        <v>1</v>
      </c>
      <c r="J225" s="143" t="s">
        <v>412</v>
      </c>
      <c r="K225" s="143" t="s">
        <v>414</v>
      </c>
      <c r="L225" s="90"/>
      <c r="M225" s="91">
        <v>1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</row>
    <row r="226" spans="1:951" ht="15" customHeight="1" x14ac:dyDescent="0.35">
      <c r="A226" s="137" t="s">
        <v>151</v>
      </c>
      <c r="B226" s="138">
        <v>3943764</v>
      </c>
      <c r="C226" s="89" t="s">
        <v>637</v>
      </c>
      <c r="D226" s="147">
        <v>26330</v>
      </c>
      <c r="E226" s="148">
        <v>16970</v>
      </c>
      <c r="F226" s="148">
        <v>35034</v>
      </c>
      <c r="G226" s="75">
        <f t="shared" si="1"/>
        <v>23</v>
      </c>
      <c r="H226" s="80" t="s">
        <v>186</v>
      </c>
      <c r="I226" s="141">
        <v>1</v>
      </c>
      <c r="J226" s="143" t="s">
        <v>150</v>
      </c>
      <c r="K226" s="143" t="s">
        <v>414</v>
      </c>
      <c r="L226" s="90"/>
      <c r="M226" s="91">
        <v>1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</row>
    <row r="227" spans="1:951" ht="15" customHeight="1" x14ac:dyDescent="0.35">
      <c r="A227" s="137" t="s">
        <v>151</v>
      </c>
      <c r="B227" s="138">
        <v>3947928</v>
      </c>
      <c r="C227" s="89" t="s">
        <v>638</v>
      </c>
      <c r="D227" s="147">
        <v>27410</v>
      </c>
      <c r="E227" s="148">
        <v>18156</v>
      </c>
      <c r="F227" s="148">
        <v>39994</v>
      </c>
      <c r="G227" s="75">
        <f t="shared" si="1"/>
        <v>34</v>
      </c>
      <c r="H227" s="80" t="s">
        <v>186</v>
      </c>
      <c r="I227" s="141">
        <v>1</v>
      </c>
      <c r="J227" s="143" t="s">
        <v>412</v>
      </c>
      <c r="K227" s="143" t="s">
        <v>414</v>
      </c>
      <c r="L227" s="90"/>
      <c r="M227" s="91">
        <v>1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</row>
    <row r="228" spans="1:951" ht="15" customHeight="1" x14ac:dyDescent="0.35">
      <c r="A228" s="137" t="s">
        <v>151</v>
      </c>
      <c r="B228" s="138">
        <v>3948833</v>
      </c>
      <c r="C228" s="89" t="s">
        <v>639</v>
      </c>
      <c r="D228" s="147">
        <v>31717</v>
      </c>
      <c r="E228" s="148">
        <v>20380</v>
      </c>
      <c r="F228" s="148">
        <v>39066</v>
      </c>
      <c r="G228" s="75">
        <f t="shared" si="1"/>
        <v>20</v>
      </c>
      <c r="H228" s="80" t="s">
        <v>186</v>
      </c>
      <c r="I228" s="141">
        <v>1</v>
      </c>
      <c r="J228" s="143" t="s">
        <v>150</v>
      </c>
      <c r="K228" s="143" t="s">
        <v>414</v>
      </c>
      <c r="L228" s="90"/>
      <c r="M228" s="91">
        <v>1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</row>
    <row r="229" spans="1:951" ht="15" customHeight="1" x14ac:dyDescent="0.35">
      <c r="A229" s="137" t="s">
        <v>151</v>
      </c>
      <c r="B229" s="138">
        <v>3966592</v>
      </c>
      <c r="C229" s="89" t="s">
        <v>640</v>
      </c>
      <c r="D229" s="147">
        <v>27851</v>
      </c>
      <c r="E229" s="148">
        <v>19239</v>
      </c>
      <c r="F229" s="148">
        <v>37469</v>
      </c>
      <c r="G229" s="75">
        <f t="shared" si="1"/>
        <v>26</v>
      </c>
      <c r="H229" s="80" t="s">
        <v>184</v>
      </c>
      <c r="I229" s="141">
        <v>1</v>
      </c>
      <c r="J229" s="143" t="s">
        <v>413</v>
      </c>
      <c r="K229" s="143" t="s">
        <v>414</v>
      </c>
      <c r="L229" s="90"/>
      <c r="M229" s="91">
        <v>1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</row>
    <row r="230" spans="1:951" ht="15" customHeight="1" x14ac:dyDescent="0.35">
      <c r="A230" s="137" t="s">
        <v>151</v>
      </c>
      <c r="B230" s="138">
        <v>3981691</v>
      </c>
      <c r="C230" s="89" t="s">
        <v>641</v>
      </c>
      <c r="D230" s="147">
        <v>28019</v>
      </c>
      <c r="E230" s="148">
        <v>17003</v>
      </c>
      <c r="F230" s="148">
        <v>35034</v>
      </c>
      <c r="G230" s="75">
        <f t="shared" si="1"/>
        <v>19</v>
      </c>
      <c r="H230" s="80" t="s">
        <v>186</v>
      </c>
      <c r="I230" s="141">
        <v>1</v>
      </c>
      <c r="J230" s="143" t="s">
        <v>150</v>
      </c>
      <c r="K230" s="143" t="s">
        <v>414</v>
      </c>
      <c r="L230" s="90"/>
      <c r="M230" s="91">
        <v>1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</row>
    <row r="231" spans="1:951" ht="15" customHeight="1" x14ac:dyDescent="0.35">
      <c r="A231" s="137" t="s">
        <v>151</v>
      </c>
      <c r="B231" s="138">
        <v>3990657</v>
      </c>
      <c r="C231" s="89" t="s">
        <v>642</v>
      </c>
      <c r="D231" s="147">
        <v>28414</v>
      </c>
      <c r="E231" s="148">
        <v>19032</v>
      </c>
      <c r="F231" s="148">
        <v>37602</v>
      </c>
      <c r="G231" s="75">
        <f t="shared" si="1"/>
        <v>25</v>
      </c>
      <c r="H231" s="80" t="s">
        <v>186</v>
      </c>
      <c r="I231" s="141">
        <v>1</v>
      </c>
      <c r="J231" s="143" t="s">
        <v>150</v>
      </c>
      <c r="K231" s="143" t="s">
        <v>414</v>
      </c>
      <c r="L231" s="90"/>
      <c r="M231" s="91">
        <v>1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</row>
    <row r="232" spans="1:951" ht="15" customHeight="1" x14ac:dyDescent="0.35">
      <c r="A232" s="137" t="s">
        <v>151</v>
      </c>
      <c r="B232" s="138">
        <v>3997201</v>
      </c>
      <c r="C232" s="89" t="s">
        <v>643</v>
      </c>
      <c r="D232" s="147">
        <v>28414</v>
      </c>
      <c r="E232" s="148">
        <v>19552</v>
      </c>
      <c r="F232" s="148">
        <v>37803</v>
      </c>
      <c r="G232" s="75">
        <f t="shared" si="1"/>
        <v>25</v>
      </c>
      <c r="H232" s="80" t="s">
        <v>186</v>
      </c>
      <c r="I232" s="141">
        <v>1</v>
      </c>
      <c r="J232" s="143" t="s">
        <v>412</v>
      </c>
      <c r="K232" s="143" t="s">
        <v>414</v>
      </c>
      <c r="L232" s="90"/>
      <c r="M232" s="91">
        <v>1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</row>
    <row r="233" spans="1:951" ht="15" customHeight="1" x14ac:dyDescent="0.35">
      <c r="A233" s="137" t="s">
        <v>151</v>
      </c>
      <c r="B233" s="138">
        <v>3997235</v>
      </c>
      <c r="C233" s="89" t="s">
        <v>644</v>
      </c>
      <c r="D233" s="147">
        <v>28460</v>
      </c>
      <c r="E233" s="148">
        <v>18989</v>
      </c>
      <c r="F233" s="148">
        <v>38169</v>
      </c>
      <c r="G233" s="75">
        <f t="shared" si="1"/>
        <v>26</v>
      </c>
      <c r="H233" s="80" t="s">
        <v>186</v>
      </c>
      <c r="I233" s="141">
        <v>1</v>
      </c>
      <c r="J233" s="143" t="s">
        <v>150</v>
      </c>
      <c r="K233" s="143" t="s">
        <v>414</v>
      </c>
      <c r="L233" s="90"/>
      <c r="M233" s="91">
        <v>1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</row>
    <row r="234" spans="1:951" ht="15" customHeight="1" x14ac:dyDescent="0.35">
      <c r="A234" s="137" t="s">
        <v>151</v>
      </c>
      <c r="B234" s="138">
        <v>4006370</v>
      </c>
      <c r="C234" s="89" t="s">
        <v>645</v>
      </c>
      <c r="D234" s="147">
        <v>27426</v>
      </c>
      <c r="E234" s="148">
        <v>18706</v>
      </c>
      <c r="F234" s="148">
        <v>35430</v>
      </c>
      <c r="G234" s="75">
        <f t="shared" si="1"/>
        <v>21</v>
      </c>
      <c r="H234" s="80" t="s">
        <v>186</v>
      </c>
      <c r="I234" s="141">
        <v>1</v>
      </c>
      <c r="J234" s="143" t="s">
        <v>412</v>
      </c>
      <c r="K234" s="143" t="s">
        <v>414</v>
      </c>
      <c r="L234" s="90"/>
      <c r="M234" s="91">
        <v>1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</row>
    <row r="235" spans="1:951" ht="15" customHeight="1" x14ac:dyDescent="0.35">
      <c r="A235" s="137" t="s">
        <v>151</v>
      </c>
      <c r="B235" s="138">
        <v>4015579</v>
      </c>
      <c r="C235" s="89" t="s">
        <v>646</v>
      </c>
      <c r="D235" s="147">
        <v>27500</v>
      </c>
      <c r="E235" s="148">
        <v>18420</v>
      </c>
      <c r="F235" s="148">
        <v>35765</v>
      </c>
      <c r="G235" s="75">
        <f t="shared" si="1"/>
        <v>22</v>
      </c>
      <c r="H235" s="80" t="s">
        <v>186</v>
      </c>
      <c r="I235" s="141">
        <v>1</v>
      </c>
      <c r="J235" s="143" t="s">
        <v>150</v>
      </c>
      <c r="K235" s="143" t="s">
        <v>414</v>
      </c>
      <c r="L235" s="90"/>
      <c r="M235" s="91">
        <v>1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</row>
    <row r="236" spans="1:951" ht="15" customHeight="1" x14ac:dyDescent="0.35">
      <c r="A236" s="137" t="s">
        <v>151</v>
      </c>
      <c r="B236" s="138">
        <v>4052412</v>
      </c>
      <c r="C236" s="89" t="s">
        <v>647</v>
      </c>
      <c r="D236" s="147">
        <v>31335</v>
      </c>
      <c r="E236" s="148">
        <v>19122</v>
      </c>
      <c r="F236" s="148">
        <v>40148</v>
      </c>
      <c r="G236" s="75">
        <f t="shared" si="1"/>
        <v>24</v>
      </c>
      <c r="H236" s="80" t="s">
        <v>184</v>
      </c>
      <c r="I236" s="141">
        <v>1</v>
      </c>
      <c r="J236" s="143" t="s">
        <v>189</v>
      </c>
      <c r="K236" s="143" t="s">
        <v>414</v>
      </c>
      <c r="L236" s="90"/>
      <c r="M236" s="91">
        <v>1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</row>
    <row r="237" spans="1:951" ht="15" customHeight="1" x14ac:dyDescent="0.35">
      <c r="A237" s="137" t="s">
        <v>151</v>
      </c>
      <c r="B237" s="92">
        <v>4064041</v>
      </c>
      <c r="C237" s="89" t="s">
        <v>648</v>
      </c>
      <c r="D237" s="148">
        <v>35025</v>
      </c>
      <c r="E237" s="148">
        <v>19081</v>
      </c>
      <c r="F237" s="148">
        <v>42681</v>
      </c>
      <c r="G237" s="75">
        <f t="shared" si="1"/>
        <v>20</v>
      </c>
      <c r="H237" s="80" t="s">
        <v>186</v>
      </c>
      <c r="I237" s="141">
        <v>1</v>
      </c>
      <c r="J237" s="143" t="s">
        <v>150</v>
      </c>
      <c r="K237" s="143" t="s">
        <v>414</v>
      </c>
      <c r="L237" s="90"/>
      <c r="M237" s="91">
        <v>1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</row>
    <row r="238" spans="1:951" ht="15" customHeight="1" x14ac:dyDescent="0.35">
      <c r="A238" s="137" t="s">
        <v>151</v>
      </c>
      <c r="B238" s="138">
        <v>4064074</v>
      </c>
      <c r="C238" s="89" t="s">
        <v>649</v>
      </c>
      <c r="D238" s="147">
        <v>29510</v>
      </c>
      <c r="E238" s="148">
        <v>18775</v>
      </c>
      <c r="F238" s="148">
        <v>37239</v>
      </c>
      <c r="G238" s="75">
        <f t="shared" si="1"/>
        <v>21</v>
      </c>
      <c r="H238" s="80" t="s">
        <v>184</v>
      </c>
      <c r="I238" s="141">
        <v>1</v>
      </c>
      <c r="J238" s="143" t="s">
        <v>413</v>
      </c>
      <c r="K238" s="143" t="s">
        <v>414</v>
      </c>
      <c r="L238" s="90"/>
      <c r="M238" s="91">
        <v>1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</row>
    <row r="239" spans="1:951" ht="15" customHeight="1" x14ac:dyDescent="0.35">
      <c r="A239" s="137" t="s">
        <v>151</v>
      </c>
      <c r="B239" s="138">
        <v>4064204</v>
      </c>
      <c r="C239" s="89" t="s">
        <v>650</v>
      </c>
      <c r="D239" s="147">
        <v>26330</v>
      </c>
      <c r="E239" s="148">
        <v>16734</v>
      </c>
      <c r="F239" s="148">
        <v>35446</v>
      </c>
      <c r="G239" s="75">
        <f t="shared" si="1"/>
        <v>24</v>
      </c>
      <c r="H239" s="80" t="s">
        <v>184</v>
      </c>
      <c r="I239" s="141">
        <v>1</v>
      </c>
      <c r="J239" s="143" t="s">
        <v>150</v>
      </c>
      <c r="K239" s="143" t="s">
        <v>414</v>
      </c>
      <c r="L239" s="90"/>
      <c r="M239" s="91">
        <v>1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</row>
    <row r="240" spans="1:951" ht="15" customHeight="1" x14ac:dyDescent="0.35">
      <c r="A240" s="137" t="s">
        <v>151</v>
      </c>
      <c r="B240" s="92">
        <v>4064613</v>
      </c>
      <c r="C240" s="89" t="s">
        <v>651</v>
      </c>
      <c r="D240" s="148">
        <v>33270</v>
      </c>
      <c r="E240" s="148">
        <v>17894</v>
      </c>
      <c r="F240" s="148">
        <v>42681</v>
      </c>
      <c r="G240" s="75">
        <f t="shared" si="1"/>
        <v>25</v>
      </c>
      <c r="H240" s="80" t="s">
        <v>184</v>
      </c>
      <c r="I240" s="141">
        <v>1</v>
      </c>
      <c r="J240" s="143" t="s">
        <v>413</v>
      </c>
      <c r="K240" s="143" t="s">
        <v>414</v>
      </c>
      <c r="L240" s="90"/>
      <c r="M240" s="91">
        <v>1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</row>
    <row r="241" spans="1:951" ht="15" customHeight="1" x14ac:dyDescent="0.35">
      <c r="A241" s="137" t="s">
        <v>151</v>
      </c>
      <c r="B241" s="138">
        <v>4064914</v>
      </c>
      <c r="C241" s="89" t="s">
        <v>652</v>
      </c>
      <c r="D241" s="147">
        <v>25934</v>
      </c>
      <c r="E241" s="148">
        <v>18488</v>
      </c>
      <c r="F241" s="148">
        <v>35400</v>
      </c>
      <c r="G241" s="75">
        <f t="shared" si="1"/>
        <v>25</v>
      </c>
      <c r="H241" s="80" t="s">
        <v>184</v>
      </c>
      <c r="I241" s="141">
        <v>1</v>
      </c>
      <c r="J241" s="143" t="s">
        <v>150</v>
      </c>
      <c r="K241" s="143" t="s">
        <v>415</v>
      </c>
      <c r="L241" s="90"/>
      <c r="M241" s="91">
        <v>1</v>
      </c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</row>
    <row r="242" spans="1:951" ht="15" customHeight="1" x14ac:dyDescent="0.35">
      <c r="A242" s="137" t="s">
        <v>151</v>
      </c>
      <c r="B242" s="138">
        <v>4064940</v>
      </c>
      <c r="C242" s="89" t="s">
        <v>653</v>
      </c>
      <c r="D242" s="147">
        <v>33025</v>
      </c>
      <c r="E242" s="148">
        <v>19032</v>
      </c>
      <c r="F242" s="148">
        <v>37803</v>
      </c>
      <c r="G242" s="75">
        <f t="shared" si="1"/>
        <v>13</v>
      </c>
      <c r="H242" s="80" t="s">
        <v>186</v>
      </c>
      <c r="I242" s="141">
        <v>1</v>
      </c>
      <c r="J242" s="143" t="s">
        <v>413</v>
      </c>
      <c r="K242" s="143" t="s">
        <v>415</v>
      </c>
      <c r="L242" s="90"/>
      <c r="M242" s="91">
        <v>1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</row>
    <row r="243" spans="1:951" ht="15" customHeight="1" x14ac:dyDescent="0.35">
      <c r="A243" s="137" t="s">
        <v>151</v>
      </c>
      <c r="B243" s="138">
        <v>4065054</v>
      </c>
      <c r="C243" s="89" t="s">
        <v>654</v>
      </c>
      <c r="D243" s="147">
        <v>28929</v>
      </c>
      <c r="E243" s="148">
        <v>18913</v>
      </c>
      <c r="F243" s="148">
        <v>37803</v>
      </c>
      <c r="G243" s="75">
        <f t="shared" si="1"/>
        <v>24</v>
      </c>
      <c r="H243" s="80" t="s">
        <v>184</v>
      </c>
      <c r="I243" s="141">
        <v>1</v>
      </c>
      <c r="J243" s="143" t="s">
        <v>150</v>
      </c>
      <c r="K243" s="143" t="s">
        <v>414</v>
      </c>
      <c r="L243" s="90"/>
      <c r="M243" s="91">
        <v>1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</row>
    <row r="244" spans="1:951" ht="15" customHeight="1" x14ac:dyDescent="0.35">
      <c r="A244" s="137" t="s">
        <v>151</v>
      </c>
      <c r="B244" s="138">
        <v>4065057</v>
      </c>
      <c r="C244" s="89" t="s">
        <v>655</v>
      </c>
      <c r="D244" s="147">
        <v>26588</v>
      </c>
      <c r="E244" s="148">
        <v>18383</v>
      </c>
      <c r="F244" s="148">
        <v>34669</v>
      </c>
      <c r="G244" s="75">
        <f t="shared" si="1"/>
        <v>22</v>
      </c>
      <c r="H244" s="80" t="s">
        <v>186</v>
      </c>
      <c r="I244" s="141">
        <v>1</v>
      </c>
      <c r="J244" s="143" t="s">
        <v>412</v>
      </c>
      <c r="K244" s="143" t="s">
        <v>414</v>
      </c>
      <c r="L244" s="90"/>
      <c r="M244" s="91">
        <v>1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</row>
    <row r="245" spans="1:951" ht="15" customHeight="1" x14ac:dyDescent="0.35">
      <c r="A245" s="137" t="s">
        <v>151</v>
      </c>
      <c r="B245" s="138">
        <v>4065214</v>
      </c>
      <c r="C245" s="89" t="s">
        <v>656</v>
      </c>
      <c r="D245" s="147">
        <v>28399</v>
      </c>
      <c r="E245" s="147">
        <v>20173</v>
      </c>
      <c r="F245" s="148">
        <v>41942</v>
      </c>
      <c r="G245" s="75">
        <f t="shared" si="1"/>
        <v>37</v>
      </c>
      <c r="H245" s="80" t="s">
        <v>186</v>
      </c>
      <c r="I245" s="141">
        <v>1</v>
      </c>
      <c r="J245" s="143" t="s">
        <v>412</v>
      </c>
      <c r="K245" s="143" t="s">
        <v>414</v>
      </c>
      <c r="L245" s="90"/>
      <c r="M245" s="91">
        <v>1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</row>
    <row r="246" spans="1:951" ht="15" customHeight="1" x14ac:dyDescent="0.35">
      <c r="A246" s="137" t="s">
        <v>151</v>
      </c>
      <c r="B246" s="138">
        <v>4065295</v>
      </c>
      <c r="C246" s="89" t="s">
        <v>657</v>
      </c>
      <c r="D246" s="147">
        <v>28915</v>
      </c>
      <c r="E246" s="148">
        <v>19162</v>
      </c>
      <c r="F246" s="148">
        <v>37602</v>
      </c>
      <c r="G246" s="75">
        <f t="shared" si="1"/>
        <v>23</v>
      </c>
      <c r="H246" s="80" t="s">
        <v>186</v>
      </c>
      <c r="I246" s="141">
        <v>1</v>
      </c>
      <c r="J246" s="143" t="s">
        <v>413</v>
      </c>
      <c r="K246" s="143" t="s">
        <v>414</v>
      </c>
      <c r="L246" s="90"/>
      <c r="M246" s="91">
        <v>1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</row>
    <row r="247" spans="1:951" ht="15" customHeight="1" x14ac:dyDescent="0.35">
      <c r="A247" s="137" t="s">
        <v>151</v>
      </c>
      <c r="B247" s="138">
        <v>4065404</v>
      </c>
      <c r="C247" s="89" t="s">
        <v>658</v>
      </c>
      <c r="D247" s="147">
        <v>28399</v>
      </c>
      <c r="E247" s="148">
        <v>17896</v>
      </c>
      <c r="F247" s="148">
        <v>36130</v>
      </c>
      <c r="G247" s="75">
        <f t="shared" si="1"/>
        <v>21</v>
      </c>
      <c r="H247" s="80" t="s">
        <v>186</v>
      </c>
      <c r="I247" s="141">
        <v>1</v>
      </c>
      <c r="J247" s="143" t="s">
        <v>150</v>
      </c>
      <c r="K247" s="143" t="s">
        <v>414</v>
      </c>
      <c r="L247" s="90"/>
      <c r="M247" s="91">
        <v>1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</row>
    <row r="248" spans="1:951" ht="15" customHeight="1" x14ac:dyDescent="0.35">
      <c r="A248" s="137" t="s">
        <v>151</v>
      </c>
      <c r="B248" s="138">
        <v>4065654</v>
      </c>
      <c r="C248" s="89" t="s">
        <v>659</v>
      </c>
      <c r="D248" s="147">
        <v>28157</v>
      </c>
      <c r="E248" s="148">
        <v>18108</v>
      </c>
      <c r="F248" s="148">
        <v>36373</v>
      </c>
      <c r="G248" s="75">
        <f t="shared" si="1"/>
        <v>22</v>
      </c>
      <c r="H248" s="80" t="s">
        <v>186</v>
      </c>
      <c r="I248" s="141">
        <v>1</v>
      </c>
      <c r="J248" s="143" t="s">
        <v>150</v>
      </c>
      <c r="K248" s="143" t="s">
        <v>414</v>
      </c>
      <c r="L248" s="90"/>
      <c r="M248" s="91">
        <v>1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</row>
    <row r="249" spans="1:951" ht="15" customHeight="1" x14ac:dyDescent="0.35">
      <c r="A249" s="137" t="s">
        <v>151</v>
      </c>
      <c r="B249" s="138">
        <v>4066046</v>
      </c>
      <c r="C249" s="89" t="s">
        <v>660</v>
      </c>
      <c r="D249" s="147">
        <v>34700</v>
      </c>
      <c r="E249" s="148">
        <v>19410</v>
      </c>
      <c r="F249" s="148">
        <v>39629</v>
      </c>
      <c r="G249" s="75">
        <f t="shared" si="1"/>
        <v>13</v>
      </c>
      <c r="H249" s="80" t="s">
        <v>186</v>
      </c>
      <c r="I249" s="141">
        <v>1</v>
      </c>
      <c r="J249" s="143" t="s">
        <v>150</v>
      </c>
      <c r="K249" s="143" t="s">
        <v>414</v>
      </c>
      <c r="L249" s="90"/>
      <c r="M249" s="91">
        <v>1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</row>
    <row r="250" spans="1:951" ht="15" customHeight="1" x14ac:dyDescent="0.35">
      <c r="A250" s="137" t="s">
        <v>151</v>
      </c>
      <c r="B250" s="138">
        <v>4066316</v>
      </c>
      <c r="C250" s="89" t="s">
        <v>661</v>
      </c>
      <c r="D250" s="147">
        <v>27469</v>
      </c>
      <c r="E250" s="148">
        <v>18477</v>
      </c>
      <c r="F250" s="148">
        <v>36130</v>
      </c>
      <c r="G250" s="75">
        <f t="shared" si="1"/>
        <v>23</v>
      </c>
      <c r="H250" s="80" t="s">
        <v>186</v>
      </c>
      <c r="I250" s="141">
        <v>1</v>
      </c>
      <c r="J250" s="143" t="s">
        <v>150</v>
      </c>
      <c r="K250" s="143" t="s">
        <v>414</v>
      </c>
      <c r="L250" s="90"/>
      <c r="M250" s="91">
        <v>1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</row>
    <row r="251" spans="1:951" ht="15" customHeight="1" x14ac:dyDescent="0.35">
      <c r="A251" s="137" t="s">
        <v>151</v>
      </c>
      <c r="B251" s="138">
        <v>4066387</v>
      </c>
      <c r="C251" s="89" t="s">
        <v>662</v>
      </c>
      <c r="D251" s="147">
        <v>28157</v>
      </c>
      <c r="E251" s="148">
        <v>17816</v>
      </c>
      <c r="F251" s="148">
        <v>33725</v>
      </c>
      <c r="G251" s="75">
        <f t="shared" si="1"/>
        <v>15</v>
      </c>
      <c r="H251" s="80" t="s">
        <v>186</v>
      </c>
      <c r="I251" s="141">
        <v>1</v>
      </c>
      <c r="J251" s="143" t="s">
        <v>150</v>
      </c>
      <c r="K251" s="143" t="s">
        <v>414</v>
      </c>
      <c r="L251" s="90"/>
      <c r="M251" s="91">
        <v>1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</row>
    <row r="252" spans="1:951" ht="15" customHeight="1" x14ac:dyDescent="0.35">
      <c r="A252" s="137" t="s">
        <v>151</v>
      </c>
      <c r="B252" s="138">
        <v>4066684</v>
      </c>
      <c r="C252" s="89" t="s">
        <v>663</v>
      </c>
      <c r="D252" s="147">
        <v>28596</v>
      </c>
      <c r="E252" s="148">
        <v>19311</v>
      </c>
      <c r="F252" s="148">
        <v>39417</v>
      </c>
      <c r="G252" s="75">
        <f t="shared" si="1"/>
        <v>29</v>
      </c>
      <c r="H252" s="80" t="s">
        <v>184</v>
      </c>
      <c r="I252" s="141">
        <v>1</v>
      </c>
      <c r="J252" s="143" t="s">
        <v>150</v>
      </c>
      <c r="K252" s="143" t="s">
        <v>414</v>
      </c>
      <c r="L252" s="90"/>
      <c r="M252" s="91">
        <v>1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</row>
    <row r="253" spans="1:951" ht="15" customHeight="1" x14ac:dyDescent="0.35">
      <c r="A253" s="137" t="s">
        <v>151</v>
      </c>
      <c r="B253" s="138">
        <v>4066741</v>
      </c>
      <c r="C253" s="89" t="s">
        <v>664</v>
      </c>
      <c r="D253" s="147">
        <v>28611</v>
      </c>
      <c r="E253" s="148">
        <v>19359</v>
      </c>
      <c r="F253" s="148">
        <v>37602</v>
      </c>
      <c r="G253" s="75">
        <f t="shared" si="1"/>
        <v>24</v>
      </c>
      <c r="H253" s="80" t="s">
        <v>184</v>
      </c>
      <c r="I253" s="141">
        <v>1</v>
      </c>
      <c r="J253" s="143" t="s">
        <v>150</v>
      </c>
      <c r="K253" s="143" t="s">
        <v>414</v>
      </c>
      <c r="L253" s="90"/>
      <c r="M253" s="91">
        <v>1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</row>
    <row r="254" spans="1:951" ht="15" customHeight="1" x14ac:dyDescent="0.35">
      <c r="A254" s="137" t="s">
        <v>151</v>
      </c>
      <c r="B254" s="138">
        <v>4066815</v>
      </c>
      <c r="C254" s="89" t="s">
        <v>665</v>
      </c>
      <c r="D254" s="147">
        <v>29373</v>
      </c>
      <c r="E254" s="148">
        <v>19956</v>
      </c>
      <c r="F254" s="148">
        <v>37803</v>
      </c>
      <c r="G254" s="75">
        <f t="shared" si="1"/>
        <v>23</v>
      </c>
      <c r="H254" s="80" t="s">
        <v>184</v>
      </c>
      <c r="I254" s="141">
        <v>1</v>
      </c>
      <c r="J254" s="143" t="s">
        <v>150</v>
      </c>
      <c r="K254" s="143" t="s">
        <v>414</v>
      </c>
      <c r="L254" s="90"/>
      <c r="M254" s="91">
        <v>1</v>
      </c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</row>
    <row r="255" spans="1:951" ht="15" customHeight="1" x14ac:dyDescent="0.35">
      <c r="A255" s="137" t="s">
        <v>151</v>
      </c>
      <c r="B255" s="138">
        <v>4067682</v>
      </c>
      <c r="C255" s="89" t="s">
        <v>666</v>
      </c>
      <c r="D255" s="148">
        <v>31810</v>
      </c>
      <c r="E255" s="148">
        <v>20240</v>
      </c>
      <c r="F255" s="148">
        <v>43040</v>
      </c>
      <c r="G255" s="75">
        <f t="shared" si="1"/>
        <v>30</v>
      </c>
      <c r="H255" s="80" t="s">
        <v>184</v>
      </c>
      <c r="I255" s="141">
        <v>1</v>
      </c>
      <c r="J255" s="143" t="s">
        <v>150</v>
      </c>
      <c r="K255" s="143" t="s">
        <v>414</v>
      </c>
      <c r="L255" s="90"/>
      <c r="M255" s="91">
        <v>1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</row>
    <row r="256" spans="1:951" ht="15" customHeight="1" x14ac:dyDescent="0.35">
      <c r="A256" s="137" t="s">
        <v>151</v>
      </c>
      <c r="B256" s="138">
        <v>4068721</v>
      </c>
      <c r="C256" s="89" t="s">
        <v>667</v>
      </c>
      <c r="D256" s="147">
        <v>27469</v>
      </c>
      <c r="E256" s="148">
        <v>18674</v>
      </c>
      <c r="F256" s="148">
        <v>35765</v>
      </c>
      <c r="G256" s="75">
        <f t="shared" si="1"/>
        <v>22</v>
      </c>
      <c r="H256" s="80" t="s">
        <v>186</v>
      </c>
      <c r="I256" s="141">
        <v>1</v>
      </c>
      <c r="J256" s="143" t="s">
        <v>412</v>
      </c>
      <c r="K256" s="143" t="s">
        <v>414</v>
      </c>
      <c r="L256" s="90"/>
      <c r="M256" s="91">
        <v>1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</row>
    <row r="257" spans="1:951" ht="15" customHeight="1" x14ac:dyDescent="0.35">
      <c r="A257" s="137" t="s">
        <v>151</v>
      </c>
      <c r="B257" s="138">
        <v>4068869</v>
      </c>
      <c r="C257" s="89" t="s">
        <v>668</v>
      </c>
      <c r="D257" s="147">
        <v>28915</v>
      </c>
      <c r="E257" s="148">
        <v>19804</v>
      </c>
      <c r="F257" s="148">
        <v>36861</v>
      </c>
      <c r="G257" s="75">
        <f t="shared" si="1"/>
        <v>21</v>
      </c>
      <c r="H257" s="80" t="s">
        <v>186</v>
      </c>
      <c r="I257" s="141">
        <v>1</v>
      </c>
      <c r="J257" s="143" t="s">
        <v>150</v>
      </c>
      <c r="K257" s="143" t="s">
        <v>414</v>
      </c>
      <c r="L257" s="90"/>
      <c r="M257" s="91">
        <v>1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</row>
    <row r="258" spans="1:951" ht="15" customHeight="1" x14ac:dyDescent="0.35">
      <c r="A258" s="137" t="s">
        <v>151</v>
      </c>
      <c r="B258" s="138">
        <v>4069383</v>
      </c>
      <c r="C258" s="89" t="s">
        <v>669</v>
      </c>
      <c r="D258" s="147">
        <v>26724</v>
      </c>
      <c r="E258" s="148">
        <v>18422</v>
      </c>
      <c r="F258" s="148">
        <v>36130</v>
      </c>
      <c r="G258" s="75">
        <f t="shared" si="1"/>
        <v>25</v>
      </c>
      <c r="H258" s="80" t="s">
        <v>184</v>
      </c>
      <c r="I258" s="141">
        <v>1</v>
      </c>
      <c r="J258" s="143" t="s">
        <v>412</v>
      </c>
      <c r="K258" s="143" t="s">
        <v>414</v>
      </c>
      <c r="L258" s="90"/>
      <c r="M258" s="91">
        <v>1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</row>
    <row r="259" spans="1:951" ht="15" customHeight="1" x14ac:dyDescent="0.35">
      <c r="A259" s="137" t="s">
        <v>151</v>
      </c>
      <c r="B259" s="138">
        <v>4069486</v>
      </c>
      <c r="C259" s="89" t="s">
        <v>670</v>
      </c>
      <c r="D259" s="147">
        <v>31823</v>
      </c>
      <c r="E259" s="148">
        <v>18072</v>
      </c>
      <c r="F259" s="148">
        <v>39417</v>
      </c>
      <c r="G259" s="75">
        <f t="shared" si="1"/>
        <v>20</v>
      </c>
      <c r="H259" s="80" t="s">
        <v>186</v>
      </c>
      <c r="I259" s="141">
        <v>1</v>
      </c>
      <c r="J259" s="143" t="s">
        <v>413</v>
      </c>
      <c r="K259" s="143" t="s">
        <v>414</v>
      </c>
      <c r="L259" s="90"/>
      <c r="M259" s="91">
        <v>1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</row>
    <row r="260" spans="1:951" ht="15" customHeight="1" x14ac:dyDescent="0.35">
      <c r="A260" s="137" t="s">
        <v>151</v>
      </c>
      <c r="B260" s="138">
        <v>4069838</v>
      </c>
      <c r="C260" s="89" t="s">
        <v>671</v>
      </c>
      <c r="D260" s="148">
        <v>33014</v>
      </c>
      <c r="E260" s="148">
        <v>20006</v>
      </c>
      <c r="F260" s="148">
        <v>41247</v>
      </c>
      <c r="G260" s="75">
        <f t="shared" si="1"/>
        <v>22</v>
      </c>
      <c r="H260" s="80" t="s">
        <v>184</v>
      </c>
      <c r="I260" s="141">
        <v>1</v>
      </c>
      <c r="J260" s="143" t="s">
        <v>150</v>
      </c>
      <c r="K260" s="143" t="s">
        <v>414</v>
      </c>
      <c r="L260" s="90"/>
      <c r="M260" s="91">
        <v>1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</row>
    <row r="261" spans="1:951" ht="15" customHeight="1" x14ac:dyDescent="0.35">
      <c r="A261" s="137" t="s">
        <v>151</v>
      </c>
      <c r="B261" s="138">
        <v>4069903</v>
      </c>
      <c r="C261" s="89" t="s">
        <v>672</v>
      </c>
      <c r="D261" s="147">
        <v>33270</v>
      </c>
      <c r="E261" s="148">
        <v>18531</v>
      </c>
      <c r="F261" s="148">
        <v>39629</v>
      </c>
      <c r="G261" s="75">
        <f t="shared" si="1"/>
        <v>17</v>
      </c>
      <c r="H261" s="80" t="s">
        <v>184</v>
      </c>
      <c r="I261" s="141">
        <v>2</v>
      </c>
      <c r="J261" s="143" t="s">
        <v>412</v>
      </c>
      <c r="K261" s="143" t="s">
        <v>414</v>
      </c>
      <c r="L261" s="90"/>
      <c r="M261" s="91">
        <v>0.9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</row>
    <row r="262" spans="1:951" ht="15" customHeight="1" x14ac:dyDescent="0.35">
      <c r="A262" s="137" t="s">
        <v>151</v>
      </c>
      <c r="B262" s="138">
        <v>4070532</v>
      </c>
      <c r="C262" s="89" t="s">
        <v>673</v>
      </c>
      <c r="D262" s="147">
        <v>27165</v>
      </c>
      <c r="E262" s="148">
        <v>19267</v>
      </c>
      <c r="F262" s="148">
        <v>35765</v>
      </c>
      <c r="G262" s="75">
        <f t="shared" si="1"/>
        <v>23</v>
      </c>
      <c r="H262" s="80" t="s">
        <v>186</v>
      </c>
      <c r="I262" s="141">
        <v>1</v>
      </c>
      <c r="J262" s="143" t="s">
        <v>150</v>
      </c>
      <c r="K262" s="143" t="s">
        <v>414</v>
      </c>
      <c r="L262" s="90"/>
      <c r="M262" s="91">
        <v>1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</row>
    <row r="263" spans="1:951" ht="15" customHeight="1" x14ac:dyDescent="0.35">
      <c r="A263" s="137" t="s">
        <v>151</v>
      </c>
      <c r="B263" s="138">
        <v>4070624</v>
      </c>
      <c r="C263" s="89" t="s">
        <v>674</v>
      </c>
      <c r="D263" s="147">
        <v>32237</v>
      </c>
      <c r="E263" s="148" t="s">
        <v>675</v>
      </c>
      <c r="F263" s="148">
        <v>39468</v>
      </c>
      <c r="G263" s="75">
        <f t="shared" si="1"/>
        <v>19</v>
      </c>
      <c r="H263" s="80" t="s">
        <v>186</v>
      </c>
      <c r="I263" s="141">
        <v>1</v>
      </c>
      <c r="J263" s="143" t="s">
        <v>412</v>
      </c>
      <c r="K263" s="143" t="s">
        <v>414</v>
      </c>
      <c r="L263" s="90"/>
      <c r="M263" s="91">
        <v>1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</row>
    <row r="264" spans="1:951" ht="15" customHeight="1" x14ac:dyDescent="0.35">
      <c r="A264" s="137" t="s">
        <v>151</v>
      </c>
      <c r="B264" s="138">
        <v>4070780</v>
      </c>
      <c r="C264" s="89" t="s">
        <v>676</v>
      </c>
      <c r="D264" s="147">
        <v>26816</v>
      </c>
      <c r="E264" s="148">
        <v>18625</v>
      </c>
      <c r="F264" s="148">
        <v>36130</v>
      </c>
      <c r="G264" s="75">
        <f t="shared" si="1"/>
        <v>25</v>
      </c>
      <c r="H264" s="80" t="s">
        <v>184</v>
      </c>
      <c r="I264" s="141">
        <v>1</v>
      </c>
      <c r="J264" s="143" t="s">
        <v>150</v>
      </c>
      <c r="K264" s="143" t="s">
        <v>414</v>
      </c>
      <c r="L264" s="90"/>
      <c r="M264" s="91">
        <v>1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</row>
    <row r="265" spans="1:951" ht="15" customHeight="1" x14ac:dyDescent="0.35">
      <c r="A265" s="137" t="s">
        <v>151</v>
      </c>
      <c r="B265" s="138">
        <v>4071417</v>
      </c>
      <c r="C265" s="89" t="s">
        <v>677</v>
      </c>
      <c r="D265" s="147">
        <v>26908</v>
      </c>
      <c r="E265" s="148">
        <v>18239</v>
      </c>
      <c r="F265" s="148">
        <v>34182</v>
      </c>
      <c r="G265" s="75">
        <f t="shared" si="1"/>
        <v>19</v>
      </c>
      <c r="H265" s="80" t="s">
        <v>186</v>
      </c>
      <c r="I265" s="141">
        <v>2</v>
      </c>
      <c r="J265" s="143" t="s">
        <v>150</v>
      </c>
      <c r="K265" s="143" t="s">
        <v>414</v>
      </c>
      <c r="L265" s="90"/>
      <c r="M265" s="91">
        <v>0.88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</row>
    <row r="266" spans="1:951" ht="15" customHeight="1" x14ac:dyDescent="0.35">
      <c r="A266" s="137" t="s">
        <v>151</v>
      </c>
      <c r="B266" s="138">
        <v>4071499</v>
      </c>
      <c r="C266" s="89" t="s">
        <v>678</v>
      </c>
      <c r="D266" s="148">
        <v>31607</v>
      </c>
      <c r="E266" s="148">
        <v>19279</v>
      </c>
      <c r="F266" s="148">
        <v>43584</v>
      </c>
      <c r="G266" s="75">
        <f t="shared" ref="G266:G294" si="2">IF(F266&gt;0,INT(YEARFRAC(F266,D266)),0)</f>
        <v>32</v>
      </c>
      <c r="H266" s="80" t="s">
        <v>184</v>
      </c>
      <c r="I266" s="141">
        <v>1</v>
      </c>
      <c r="J266" s="143" t="s">
        <v>150</v>
      </c>
      <c r="K266" s="143" t="s">
        <v>414</v>
      </c>
      <c r="L266" s="90"/>
      <c r="M266" s="91">
        <v>1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</row>
    <row r="267" spans="1:951" ht="15" customHeight="1" x14ac:dyDescent="0.35">
      <c r="A267" s="137" t="s">
        <v>151</v>
      </c>
      <c r="B267" s="138">
        <v>4071697</v>
      </c>
      <c r="C267" s="89" t="s">
        <v>679</v>
      </c>
      <c r="D267" s="147">
        <v>33025</v>
      </c>
      <c r="E267" s="148">
        <v>18831</v>
      </c>
      <c r="F267" s="148">
        <v>39263</v>
      </c>
      <c r="G267" s="75">
        <f t="shared" si="2"/>
        <v>17</v>
      </c>
      <c r="H267" s="80" t="s">
        <v>186</v>
      </c>
      <c r="I267" s="141">
        <v>1</v>
      </c>
      <c r="J267" s="143" t="s">
        <v>412</v>
      </c>
      <c r="K267" s="143" t="s">
        <v>414</v>
      </c>
      <c r="L267" s="90"/>
      <c r="M267" s="91">
        <v>1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</row>
    <row r="268" spans="1:951" ht="15" customHeight="1" x14ac:dyDescent="0.35">
      <c r="A268" s="137" t="s">
        <v>151</v>
      </c>
      <c r="B268" s="138">
        <v>4072657</v>
      </c>
      <c r="C268" s="89" t="s">
        <v>680</v>
      </c>
      <c r="D268" s="147">
        <v>28246</v>
      </c>
      <c r="E268" s="148">
        <v>19736</v>
      </c>
      <c r="F268" s="148">
        <v>37956</v>
      </c>
      <c r="G268" s="75">
        <f t="shared" si="2"/>
        <v>26</v>
      </c>
      <c r="H268" s="80" t="s">
        <v>186</v>
      </c>
      <c r="I268" s="141">
        <v>1</v>
      </c>
      <c r="J268" s="143" t="s">
        <v>150</v>
      </c>
      <c r="K268" s="143" t="s">
        <v>414</v>
      </c>
      <c r="L268" s="90"/>
      <c r="M268" s="91">
        <v>1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</row>
    <row r="269" spans="1:951" ht="15" customHeight="1" x14ac:dyDescent="0.35">
      <c r="A269" s="137" t="s">
        <v>151</v>
      </c>
      <c r="B269" s="138">
        <v>4072680</v>
      </c>
      <c r="C269" s="89" t="s">
        <v>681</v>
      </c>
      <c r="D269" s="148">
        <v>33496</v>
      </c>
      <c r="E269" s="148">
        <v>18278</v>
      </c>
      <c r="F269" s="148">
        <v>40908</v>
      </c>
      <c r="G269" s="75">
        <f t="shared" si="2"/>
        <v>20</v>
      </c>
      <c r="H269" s="80" t="s">
        <v>184</v>
      </c>
      <c r="I269" s="141">
        <v>1</v>
      </c>
      <c r="J269" s="143" t="s">
        <v>150</v>
      </c>
      <c r="K269" s="143" t="s">
        <v>414</v>
      </c>
      <c r="L269" s="90"/>
      <c r="M269" s="91">
        <v>1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</row>
    <row r="270" spans="1:951" ht="15" customHeight="1" x14ac:dyDescent="0.35">
      <c r="A270" s="137" t="s">
        <v>151</v>
      </c>
      <c r="B270" s="138">
        <v>4122370</v>
      </c>
      <c r="C270" s="89" t="s">
        <v>682</v>
      </c>
      <c r="D270" s="147">
        <v>35735</v>
      </c>
      <c r="E270" s="147" t="s">
        <v>683</v>
      </c>
      <c r="F270" s="148">
        <v>41942</v>
      </c>
      <c r="G270" s="75">
        <f t="shared" si="2"/>
        <v>16</v>
      </c>
      <c r="H270" s="80" t="s">
        <v>186</v>
      </c>
      <c r="I270" s="141">
        <v>1</v>
      </c>
      <c r="J270" s="143" t="s">
        <v>413</v>
      </c>
      <c r="K270" s="143" t="s">
        <v>414</v>
      </c>
      <c r="L270" s="90"/>
      <c r="M270" s="91">
        <v>1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</row>
    <row r="271" spans="1:951" ht="15" customHeight="1" x14ac:dyDescent="0.35">
      <c r="A271" s="137" t="s">
        <v>151</v>
      </c>
      <c r="B271" s="138">
        <v>4177717</v>
      </c>
      <c r="C271" s="89" t="s">
        <v>684</v>
      </c>
      <c r="D271" s="147">
        <v>35735</v>
      </c>
      <c r="E271" s="147" t="s">
        <v>685</v>
      </c>
      <c r="F271" s="148">
        <v>41641</v>
      </c>
      <c r="G271" s="75">
        <f t="shared" si="2"/>
        <v>16</v>
      </c>
      <c r="H271" s="80" t="s">
        <v>186</v>
      </c>
      <c r="I271" s="141">
        <v>1</v>
      </c>
      <c r="J271" s="143" t="s">
        <v>412</v>
      </c>
      <c r="K271" s="143" t="s">
        <v>414</v>
      </c>
      <c r="L271" s="90"/>
      <c r="M271" s="91">
        <v>1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</row>
    <row r="272" spans="1:951" ht="15" customHeight="1" x14ac:dyDescent="0.35">
      <c r="A272" s="137" t="s">
        <v>151</v>
      </c>
      <c r="B272" s="138">
        <v>4191386</v>
      </c>
      <c r="C272" s="89" t="s">
        <v>686</v>
      </c>
      <c r="D272" s="147">
        <v>27089</v>
      </c>
      <c r="E272" s="148">
        <v>18399</v>
      </c>
      <c r="F272" s="148">
        <v>36069</v>
      </c>
      <c r="G272" s="75">
        <f t="shared" si="2"/>
        <v>24</v>
      </c>
      <c r="H272" s="80" t="s">
        <v>186</v>
      </c>
      <c r="I272" s="141">
        <v>1</v>
      </c>
      <c r="J272" s="143" t="s">
        <v>412</v>
      </c>
      <c r="K272" s="143" t="s">
        <v>414</v>
      </c>
      <c r="L272" s="90"/>
      <c r="M272" s="91">
        <v>1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</row>
    <row r="273" spans="1:951" ht="15" customHeight="1" x14ac:dyDescent="0.35">
      <c r="A273" s="137" t="s">
        <v>151</v>
      </c>
      <c r="B273" s="138">
        <v>4201690</v>
      </c>
      <c r="C273" s="89" t="s">
        <v>687</v>
      </c>
      <c r="D273" s="147">
        <v>33270</v>
      </c>
      <c r="E273" s="148">
        <v>19178</v>
      </c>
      <c r="F273" s="148">
        <v>39994</v>
      </c>
      <c r="G273" s="75">
        <f t="shared" si="2"/>
        <v>18</v>
      </c>
      <c r="H273" s="80" t="s">
        <v>186</v>
      </c>
      <c r="I273" s="141">
        <v>1</v>
      </c>
      <c r="J273" s="143" t="s">
        <v>150</v>
      </c>
      <c r="K273" s="143" t="s">
        <v>414</v>
      </c>
      <c r="L273" s="90"/>
      <c r="M273" s="91">
        <v>1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</row>
    <row r="274" spans="1:951" ht="15" customHeight="1" x14ac:dyDescent="0.35">
      <c r="A274" s="137" t="s">
        <v>151</v>
      </c>
      <c r="B274" s="138">
        <v>4204527</v>
      </c>
      <c r="C274" s="89" t="s">
        <v>688</v>
      </c>
      <c r="D274" s="147">
        <v>28642</v>
      </c>
      <c r="E274" s="148">
        <v>20277</v>
      </c>
      <c r="F274" s="148">
        <v>37803</v>
      </c>
      <c r="G274" s="75">
        <f t="shared" si="2"/>
        <v>25</v>
      </c>
      <c r="H274" s="80" t="s">
        <v>184</v>
      </c>
      <c r="I274" s="141">
        <v>1</v>
      </c>
      <c r="J274" s="143" t="s">
        <v>890</v>
      </c>
      <c r="K274" s="143" t="s">
        <v>414</v>
      </c>
      <c r="L274" s="90"/>
      <c r="M274" s="91">
        <v>1</v>
      </c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</row>
    <row r="275" spans="1:951" ht="15" customHeight="1" x14ac:dyDescent="0.35">
      <c r="A275" s="137" t="s">
        <v>151</v>
      </c>
      <c r="B275" s="138">
        <v>4230891</v>
      </c>
      <c r="C275" s="89" t="s">
        <v>689</v>
      </c>
      <c r="D275" s="147">
        <v>27485</v>
      </c>
      <c r="E275" s="148">
        <v>18436</v>
      </c>
      <c r="F275" s="148">
        <v>37469</v>
      </c>
      <c r="G275" s="75">
        <f t="shared" si="2"/>
        <v>27</v>
      </c>
      <c r="H275" s="80" t="s">
        <v>184</v>
      </c>
      <c r="I275" s="141">
        <v>1</v>
      </c>
      <c r="J275" s="143" t="s">
        <v>150</v>
      </c>
      <c r="K275" s="143" t="s">
        <v>414</v>
      </c>
      <c r="L275" s="90"/>
      <c r="M275" s="91">
        <v>1</v>
      </c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</row>
    <row r="276" spans="1:951" ht="15" customHeight="1" x14ac:dyDescent="0.35">
      <c r="A276" s="137" t="s">
        <v>151</v>
      </c>
      <c r="B276" s="138">
        <v>4240756</v>
      </c>
      <c r="C276" s="89" t="s">
        <v>690</v>
      </c>
      <c r="D276" s="147">
        <v>33025</v>
      </c>
      <c r="E276" s="148">
        <v>20470</v>
      </c>
      <c r="F276" s="148">
        <v>39417</v>
      </c>
      <c r="G276" s="75">
        <f t="shared" si="2"/>
        <v>17</v>
      </c>
      <c r="H276" s="80" t="s">
        <v>186</v>
      </c>
      <c r="I276" s="141">
        <v>1</v>
      </c>
      <c r="J276" s="143" t="s">
        <v>413</v>
      </c>
      <c r="K276" s="143" t="s">
        <v>414</v>
      </c>
      <c r="L276" s="90"/>
      <c r="M276" s="91">
        <v>1</v>
      </c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</row>
    <row r="277" spans="1:951" ht="15" customHeight="1" x14ac:dyDescent="0.35">
      <c r="A277" s="92" t="s">
        <v>151</v>
      </c>
      <c r="B277" s="92">
        <v>4253279</v>
      </c>
      <c r="C277" s="89" t="s">
        <v>691</v>
      </c>
      <c r="D277" s="148">
        <v>31446</v>
      </c>
      <c r="E277" s="148">
        <v>19818</v>
      </c>
      <c r="F277" s="148">
        <v>44886</v>
      </c>
      <c r="G277" s="75">
        <f t="shared" si="2"/>
        <v>36</v>
      </c>
      <c r="H277" s="80" t="s">
        <v>186</v>
      </c>
      <c r="I277" s="141">
        <v>1</v>
      </c>
      <c r="J277" s="143" t="s">
        <v>412</v>
      </c>
      <c r="K277" s="143" t="s">
        <v>414</v>
      </c>
      <c r="L277" s="90"/>
      <c r="M277" s="91">
        <v>1</v>
      </c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</row>
    <row r="278" spans="1:951" ht="15" customHeight="1" x14ac:dyDescent="0.35">
      <c r="A278" s="137" t="s">
        <v>151</v>
      </c>
      <c r="B278" s="138">
        <v>4320114</v>
      </c>
      <c r="C278" s="89" t="s">
        <v>692</v>
      </c>
      <c r="D278" s="147">
        <v>29114</v>
      </c>
      <c r="E278" s="148">
        <v>29114</v>
      </c>
      <c r="F278" s="148">
        <v>42821</v>
      </c>
      <c r="G278" s="75">
        <f t="shared" si="2"/>
        <v>37</v>
      </c>
      <c r="H278" s="80" t="s">
        <v>186</v>
      </c>
      <c r="I278" s="141">
        <v>1</v>
      </c>
      <c r="J278" s="143" t="s">
        <v>150</v>
      </c>
      <c r="K278" s="143" t="s">
        <v>414</v>
      </c>
      <c r="L278" s="90"/>
      <c r="M278" s="91">
        <v>1</v>
      </c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</row>
    <row r="279" spans="1:951" ht="15" customHeight="1" x14ac:dyDescent="0.35">
      <c r="A279" s="137" t="s">
        <v>151</v>
      </c>
      <c r="B279" s="138">
        <v>4342211</v>
      </c>
      <c r="C279" s="89" t="s">
        <v>693</v>
      </c>
      <c r="D279" s="147">
        <v>30026</v>
      </c>
      <c r="E279" s="148">
        <v>19884</v>
      </c>
      <c r="F279" s="148">
        <v>40148</v>
      </c>
      <c r="G279" s="75">
        <f t="shared" si="2"/>
        <v>27</v>
      </c>
      <c r="H279" s="80" t="s">
        <v>186</v>
      </c>
      <c r="I279" s="141">
        <v>1</v>
      </c>
      <c r="J279" s="143" t="s">
        <v>412</v>
      </c>
      <c r="K279" s="143" t="s">
        <v>414</v>
      </c>
      <c r="L279" s="90"/>
      <c r="M279" s="91">
        <v>1</v>
      </c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</row>
    <row r="280" spans="1:951" ht="15" customHeight="1" x14ac:dyDescent="0.35">
      <c r="A280" s="137" t="s">
        <v>151</v>
      </c>
      <c r="B280" s="138">
        <v>4342403</v>
      </c>
      <c r="C280" s="89" t="s">
        <v>694</v>
      </c>
      <c r="D280" s="147">
        <v>28596</v>
      </c>
      <c r="E280" s="148">
        <v>18810</v>
      </c>
      <c r="F280" s="148">
        <v>38322</v>
      </c>
      <c r="G280" s="75">
        <f t="shared" si="2"/>
        <v>26</v>
      </c>
      <c r="H280" s="80" t="s">
        <v>186</v>
      </c>
      <c r="I280" s="141">
        <v>1</v>
      </c>
      <c r="J280" s="143" t="s">
        <v>150</v>
      </c>
      <c r="K280" s="143" t="s">
        <v>414</v>
      </c>
      <c r="L280" s="90"/>
      <c r="M280" s="91">
        <v>1</v>
      </c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</row>
    <row r="281" spans="1:951" ht="15" customHeight="1" x14ac:dyDescent="0.35">
      <c r="A281" s="137" t="s">
        <v>151</v>
      </c>
      <c r="B281" s="138">
        <v>4375418</v>
      </c>
      <c r="C281" s="89" t="s">
        <v>695</v>
      </c>
      <c r="D281" s="147">
        <v>28414</v>
      </c>
      <c r="E281" s="148">
        <v>18153</v>
      </c>
      <c r="F281" s="148">
        <v>37803</v>
      </c>
      <c r="G281" s="75">
        <f t="shared" si="2"/>
        <v>25</v>
      </c>
      <c r="H281" s="80" t="s">
        <v>186</v>
      </c>
      <c r="I281" s="141">
        <v>1</v>
      </c>
      <c r="J281" s="143" t="s">
        <v>150</v>
      </c>
      <c r="K281" s="143" t="s">
        <v>414</v>
      </c>
      <c r="L281" s="90"/>
      <c r="M281" s="91">
        <v>1</v>
      </c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</row>
    <row r="282" spans="1:951" ht="15" customHeight="1" x14ac:dyDescent="0.35">
      <c r="A282" s="137" t="s">
        <v>151</v>
      </c>
      <c r="B282" s="138">
        <v>4375465</v>
      </c>
      <c r="C282" s="89" t="s">
        <v>696</v>
      </c>
      <c r="D282" s="147">
        <v>33270</v>
      </c>
      <c r="E282" s="148">
        <v>20463</v>
      </c>
      <c r="F282" s="148">
        <v>37602</v>
      </c>
      <c r="G282" s="75">
        <f t="shared" si="2"/>
        <v>11</v>
      </c>
      <c r="H282" s="80" t="s">
        <v>186</v>
      </c>
      <c r="I282" s="141">
        <v>1</v>
      </c>
      <c r="J282" s="143" t="s">
        <v>413</v>
      </c>
      <c r="K282" s="143" t="s">
        <v>415</v>
      </c>
      <c r="L282" s="90"/>
      <c r="M282" s="91">
        <v>1</v>
      </c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</row>
    <row r="283" spans="1:951" ht="15" customHeight="1" x14ac:dyDescent="0.35">
      <c r="A283" s="137" t="s">
        <v>151</v>
      </c>
      <c r="B283" s="138">
        <v>4375995</v>
      </c>
      <c r="C283" s="89" t="s">
        <v>697</v>
      </c>
      <c r="D283" s="148">
        <v>33909</v>
      </c>
      <c r="E283" s="148">
        <v>19818</v>
      </c>
      <c r="F283" s="148">
        <v>43040</v>
      </c>
      <c r="G283" s="75">
        <f t="shared" si="2"/>
        <v>25</v>
      </c>
      <c r="H283" s="80" t="s">
        <v>184</v>
      </c>
      <c r="I283" s="141">
        <v>1</v>
      </c>
      <c r="J283" s="143" t="s">
        <v>412</v>
      </c>
      <c r="K283" s="143" t="s">
        <v>414</v>
      </c>
      <c r="L283" s="90"/>
      <c r="M283" s="91">
        <v>1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</row>
    <row r="284" spans="1:951" ht="15" customHeight="1" x14ac:dyDescent="0.35">
      <c r="A284" s="92" t="s">
        <v>151</v>
      </c>
      <c r="B284" s="92">
        <v>4376352</v>
      </c>
      <c r="C284" s="89" t="s">
        <v>698</v>
      </c>
      <c r="D284" s="148">
        <v>36444</v>
      </c>
      <c r="E284" s="148">
        <v>20417</v>
      </c>
      <c r="F284" s="148">
        <v>44256</v>
      </c>
      <c r="G284" s="75">
        <f t="shared" si="2"/>
        <v>21</v>
      </c>
      <c r="H284" s="80" t="s">
        <v>186</v>
      </c>
      <c r="I284" s="141">
        <v>1</v>
      </c>
      <c r="J284" s="143" t="s">
        <v>412</v>
      </c>
      <c r="K284" s="143" t="s">
        <v>414</v>
      </c>
      <c r="L284" s="90"/>
      <c r="M284" s="91">
        <v>1</v>
      </c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</row>
    <row r="285" spans="1:951" ht="15" customHeight="1" x14ac:dyDescent="0.35">
      <c r="A285" s="137" t="s">
        <v>151</v>
      </c>
      <c r="B285" s="138">
        <v>4377222</v>
      </c>
      <c r="C285" s="89" t="s">
        <v>699</v>
      </c>
      <c r="D285" s="147">
        <v>35735</v>
      </c>
      <c r="E285" s="147" t="s">
        <v>700</v>
      </c>
      <c r="F285" s="148">
        <v>41942</v>
      </c>
      <c r="G285" s="75">
        <f t="shared" si="2"/>
        <v>16</v>
      </c>
      <c r="H285" s="80" t="s">
        <v>186</v>
      </c>
      <c r="I285" s="141">
        <v>1</v>
      </c>
      <c r="J285" s="143" t="s">
        <v>150</v>
      </c>
      <c r="K285" s="143" t="s">
        <v>414</v>
      </c>
      <c r="L285" s="90"/>
      <c r="M285" s="91">
        <v>1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</row>
    <row r="286" spans="1:951" ht="15" customHeight="1" x14ac:dyDescent="0.35">
      <c r="A286" s="137" t="s">
        <v>151</v>
      </c>
      <c r="B286" s="138">
        <v>4377253</v>
      </c>
      <c r="C286" s="89" t="s">
        <v>701</v>
      </c>
      <c r="D286" s="147">
        <v>30590</v>
      </c>
      <c r="E286" s="148">
        <v>20245</v>
      </c>
      <c r="F286" s="148">
        <v>39263</v>
      </c>
      <c r="G286" s="75">
        <f t="shared" si="2"/>
        <v>23</v>
      </c>
      <c r="H286" s="80" t="s">
        <v>184</v>
      </c>
      <c r="I286" s="141">
        <v>1</v>
      </c>
      <c r="J286" s="143" t="s">
        <v>150</v>
      </c>
      <c r="K286" s="143" t="s">
        <v>414</v>
      </c>
      <c r="L286" s="90"/>
      <c r="M286" s="91">
        <v>1</v>
      </c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</row>
    <row r="287" spans="1:951" ht="15" customHeight="1" x14ac:dyDescent="0.35">
      <c r="A287" s="137" t="s">
        <v>151</v>
      </c>
      <c r="B287" s="138">
        <v>4377989</v>
      </c>
      <c r="C287" s="89" t="s">
        <v>702</v>
      </c>
      <c r="D287" s="147">
        <v>32237</v>
      </c>
      <c r="E287" s="148">
        <v>19841</v>
      </c>
      <c r="F287" s="148">
        <v>39143</v>
      </c>
      <c r="G287" s="75">
        <f t="shared" si="2"/>
        <v>18</v>
      </c>
      <c r="H287" s="80" t="s">
        <v>186</v>
      </c>
      <c r="I287" s="141">
        <v>1</v>
      </c>
      <c r="J287" s="143" t="s">
        <v>189</v>
      </c>
      <c r="K287" s="143" t="s">
        <v>415</v>
      </c>
      <c r="L287" s="90"/>
      <c r="M287" s="91">
        <v>1</v>
      </c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</row>
    <row r="288" spans="1:951" ht="15" customHeight="1" x14ac:dyDescent="0.35">
      <c r="A288" s="137" t="s">
        <v>151</v>
      </c>
      <c r="B288" s="138">
        <v>4378005</v>
      </c>
      <c r="C288" s="89" t="s">
        <v>703</v>
      </c>
      <c r="D288" s="147">
        <v>28414</v>
      </c>
      <c r="E288" s="148">
        <v>17318</v>
      </c>
      <c r="F288" s="148">
        <v>39813</v>
      </c>
      <c r="G288" s="75">
        <f t="shared" si="2"/>
        <v>31</v>
      </c>
      <c r="H288" s="80" t="s">
        <v>184</v>
      </c>
      <c r="I288" s="141">
        <v>1</v>
      </c>
      <c r="J288" s="143" t="s">
        <v>150</v>
      </c>
      <c r="K288" s="143" t="s">
        <v>414</v>
      </c>
      <c r="L288" s="90"/>
      <c r="M288" s="91">
        <v>1</v>
      </c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</row>
    <row r="289" spans="1:951" ht="15" customHeight="1" x14ac:dyDescent="0.35">
      <c r="A289" s="137" t="s">
        <v>151</v>
      </c>
      <c r="B289" s="92">
        <v>4378400</v>
      </c>
      <c r="C289" s="89" t="s">
        <v>704</v>
      </c>
      <c r="D289" s="148">
        <v>35735</v>
      </c>
      <c r="E289" s="148">
        <v>20027</v>
      </c>
      <c r="F289" s="148">
        <v>42681</v>
      </c>
      <c r="G289" s="75">
        <f t="shared" si="2"/>
        <v>19</v>
      </c>
      <c r="H289" s="80" t="s">
        <v>186</v>
      </c>
      <c r="I289" s="141">
        <v>1</v>
      </c>
      <c r="J289" s="143" t="s">
        <v>149</v>
      </c>
      <c r="K289" s="143" t="s">
        <v>414</v>
      </c>
      <c r="L289" s="90"/>
      <c r="M289" s="91">
        <v>1</v>
      </c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</row>
    <row r="290" spans="1:951" ht="15" customHeight="1" x14ac:dyDescent="0.35">
      <c r="A290" s="137" t="s">
        <v>151</v>
      </c>
      <c r="B290" s="138">
        <v>4379353</v>
      </c>
      <c r="C290" s="89" t="s">
        <v>705</v>
      </c>
      <c r="D290" s="148">
        <v>33270</v>
      </c>
      <c r="E290" s="148">
        <v>20087</v>
      </c>
      <c r="F290" s="148">
        <v>40513</v>
      </c>
      <c r="G290" s="75">
        <f t="shared" si="2"/>
        <v>19</v>
      </c>
      <c r="H290" s="80" t="s">
        <v>184</v>
      </c>
      <c r="I290" s="141">
        <v>1</v>
      </c>
      <c r="J290" s="143" t="s">
        <v>413</v>
      </c>
      <c r="K290" s="143" t="s">
        <v>415</v>
      </c>
      <c r="L290" s="90"/>
      <c r="M290" s="91">
        <v>1</v>
      </c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</row>
    <row r="291" spans="1:951" ht="15" customHeight="1" x14ac:dyDescent="0.35">
      <c r="A291" s="137" t="s">
        <v>151</v>
      </c>
      <c r="B291" s="138">
        <v>4379878</v>
      </c>
      <c r="C291" s="89" t="s">
        <v>706</v>
      </c>
      <c r="D291" s="148">
        <v>35735</v>
      </c>
      <c r="E291" s="148">
        <v>20482</v>
      </c>
      <c r="F291" s="148">
        <v>40148</v>
      </c>
      <c r="G291" s="75">
        <f t="shared" si="2"/>
        <v>12</v>
      </c>
      <c r="H291" s="80" t="s">
        <v>186</v>
      </c>
      <c r="I291" s="141">
        <v>1</v>
      </c>
      <c r="J291" s="143" t="s">
        <v>413</v>
      </c>
      <c r="K291" s="143" t="s">
        <v>414</v>
      </c>
      <c r="L291" s="90"/>
      <c r="M291" s="91">
        <v>1</v>
      </c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</row>
    <row r="292" spans="1:951" ht="15" customHeight="1" x14ac:dyDescent="0.35">
      <c r="A292" s="137" t="s">
        <v>151</v>
      </c>
      <c r="B292" s="138">
        <v>4380372</v>
      </c>
      <c r="C292" s="89" t="s">
        <v>707</v>
      </c>
      <c r="D292" s="148">
        <v>29267</v>
      </c>
      <c r="E292" s="148">
        <v>20251</v>
      </c>
      <c r="F292" s="148">
        <v>39263</v>
      </c>
      <c r="G292" s="75">
        <f t="shared" si="2"/>
        <v>27</v>
      </c>
      <c r="H292" s="80" t="s">
        <v>186</v>
      </c>
      <c r="I292" s="141">
        <v>1</v>
      </c>
      <c r="J292" s="143" t="s">
        <v>413</v>
      </c>
      <c r="K292" s="143" t="s">
        <v>414</v>
      </c>
      <c r="L292" s="90"/>
      <c r="M292" s="91">
        <v>1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</row>
    <row r="293" spans="1:951" ht="15" customHeight="1" x14ac:dyDescent="0.35">
      <c r="A293" s="137" t="s">
        <v>151</v>
      </c>
      <c r="B293" s="138">
        <v>4380624</v>
      </c>
      <c r="C293" s="89" t="s">
        <v>708</v>
      </c>
      <c r="D293" s="148">
        <v>33573</v>
      </c>
      <c r="E293" s="148">
        <v>18963</v>
      </c>
      <c r="F293" s="148">
        <v>37956</v>
      </c>
      <c r="G293" s="75">
        <f t="shared" si="2"/>
        <v>12</v>
      </c>
      <c r="H293" s="80" t="s">
        <v>184</v>
      </c>
      <c r="I293" s="141">
        <v>1</v>
      </c>
      <c r="J293" s="143" t="s">
        <v>413</v>
      </c>
      <c r="K293" s="143" t="s">
        <v>415</v>
      </c>
      <c r="L293" s="90"/>
      <c r="M293" s="91">
        <v>1</v>
      </c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</row>
    <row r="294" spans="1:951" ht="15" customHeight="1" x14ac:dyDescent="0.35">
      <c r="A294" s="137" t="s">
        <v>151</v>
      </c>
      <c r="B294" s="138">
        <v>4380982</v>
      </c>
      <c r="C294" s="89" t="s">
        <v>709</v>
      </c>
      <c r="D294" s="148">
        <v>28172</v>
      </c>
      <c r="E294" s="148">
        <v>18790</v>
      </c>
      <c r="F294" s="148">
        <v>36130</v>
      </c>
      <c r="G294" s="75">
        <f t="shared" si="2"/>
        <v>21</v>
      </c>
      <c r="H294" s="80" t="s">
        <v>186</v>
      </c>
      <c r="I294" s="141">
        <v>1</v>
      </c>
      <c r="J294" s="143" t="s">
        <v>150</v>
      </c>
      <c r="K294" s="143" t="s">
        <v>414</v>
      </c>
      <c r="L294" s="90"/>
      <c r="M294" s="91">
        <v>1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</row>
    <row r="295" spans="1:951" ht="15" customHeight="1" x14ac:dyDescent="0.35">
      <c r="A295" s="137" t="s">
        <v>151</v>
      </c>
      <c r="B295" s="138">
        <v>4381679</v>
      </c>
      <c r="C295" s="89" t="s">
        <v>710</v>
      </c>
      <c r="D295" s="147">
        <v>35735</v>
      </c>
      <c r="E295" s="147" t="s">
        <v>711</v>
      </c>
      <c r="F295" s="148">
        <v>41802</v>
      </c>
      <c r="G295" s="75">
        <f t="shared" si="0"/>
        <v>16</v>
      </c>
      <c r="H295" s="80" t="s">
        <v>186</v>
      </c>
      <c r="I295" s="141">
        <v>1</v>
      </c>
      <c r="J295" s="143" t="s">
        <v>150</v>
      </c>
      <c r="K295" s="143" t="s">
        <v>414</v>
      </c>
      <c r="L295" s="90"/>
      <c r="M295" s="91">
        <v>1</v>
      </c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</row>
    <row r="296" spans="1:951" ht="15" customHeight="1" x14ac:dyDescent="0.35">
      <c r="A296" s="137" t="s">
        <v>151</v>
      </c>
      <c r="B296" s="138">
        <v>4382775</v>
      </c>
      <c r="C296" s="89" t="s">
        <v>712</v>
      </c>
      <c r="D296" s="148">
        <v>32630</v>
      </c>
      <c r="E296" s="148">
        <v>20493</v>
      </c>
      <c r="F296" s="148">
        <v>43222</v>
      </c>
      <c r="G296" s="75">
        <f t="shared" si="0"/>
        <v>29</v>
      </c>
      <c r="H296" s="80" t="s">
        <v>186</v>
      </c>
      <c r="I296" s="141">
        <v>1</v>
      </c>
      <c r="J296" s="143" t="s">
        <v>150</v>
      </c>
      <c r="K296" s="143" t="s">
        <v>414</v>
      </c>
      <c r="L296" s="90"/>
      <c r="M296" s="91">
        <v>1</v>
      </c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</row>
    <row r="297" spans="1:951" ht="15" customHeight="1" x14ac:dyDescent="0.35">
      <c r="A297" s="137" t="s">
        <v>151</v>
      </c>
      <c r="B297" s="92">
        <v>4383085</v>
      </c>
      <c r="C297" s="89" t="s">
        <v>713</v>
      </c>
      <c r="D297" s="148">
        <v>32051</v>
      </c>
      <c r="E297" s="148">
        <v>17870</v>
      </c>
      <c r="F297" s="148">
        <v>36861</v>
      </c>
      <c r="G297" s="75">
        <f t="shared" si="0"/>
        <v>13</v>
      </c>
      <c r="H297" s="80" t="s">
        <v>186</v>
      </c>
      <c r="I297" s="141">
        <v>1</v>
      </c>
      <c r="J297" s="143" t="s">
        <v>412</v>
      </c>
      <c r="K297" s="143" t="s">
        <v>414</v>
      </c>
      <c r="L297" s="90"/>
      <c r="M297" s="91">
        <v>1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</row>
    <row r="298" spans="1:951" ht="15" customHeight="1" x14ac:dyDescent="0.35">
      <c r="A298" s="137" t="s">
        <v>151</v>
      </c>
      <c r="B298" s="138">
        <v>4383658</v>
      </c>
      <c r="C298" s="89" t="s">
        <v>714</v>
      </c>
      <c r="D298" s="148">
        <v>33025</v>
      </c>
      <c r="E298" s="148">
        <v>20664</v>
      </c>
      <c r="F298" s="148">
        <v>39263</v>
      </c>
      <c r="G298" s="75">
        <f t="shared" si="0"/>
        <v>17</v>
      </c>
      <c r="H298" s="80" t="s">
        <v>184</v>
      </c>
      <c r="I298" s="141">
        <v>1</v>
      </c>
      <c r="J298" s="143" t="s">
        <v>413</v>
      </c>
      <c r="K298" s="143" t="s">
        <v>414</v>
      </c>
      <c r="L298" s="90"/>
      <c r="M298" s="91">
        <v>1</v>
      </c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</row>
    <row r="299" spans="1:951" ht="15" customHeight="1" x14ac:dyDescent="0.35">
      <c r="A299" s="92" t="s">
        <v>151</v>
      </c>
      <c r="B299" s="92">
        <v>4384039</v>
      </c>
      <c r="C299" s="89" t="s">
        <v>715</v>
      </c>
      <c r="D299" s="148">
        <v>35735</v>
      </c>
      <c r="E299" s="148">
        <v>21448</v>
      </c>
      <c r="F299" s="148">
        <v>44137</v>
      </c>
      <c r="G299" s="75">
        <f t="shared" si="0"/>
        <v>23</v>
      </c>
      <c r="H299" s="80" t="s">
        <v>184</v>
      </c>
      <c r="I299" s="141">
        <v>1</v>
      </c>
      <c r="J299" s="143" t="s">
        <v>150</v>
      </c>
      <c r="K299" s="143" t="s">
        <v>414</v>
      </c>
      <c r="L299" s="90"/>
      <c r="M299" s="91">
        <v>1</v>
      </c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</row>
    <row r="300" spans="1:951" ht="15" customHeight="1" x14ac:dyDescent="0.35">
      <c r="A300" s="137" t="s">
        <v>151</v>
      </c>
      <c r="B300" s="138">
        <v>4385706</v>
      </c>
      <c r="C300" s="89" t="s">
        <v>716</v>
      </c>
      <c r="D300" s="148">
        <v>33270</v>
      </c>
      <c r="E300" s="148">
        <v>20112</v>
      </c>
      <c r="F300" s="148">
        <v>40908</v>
      </c>
      <c r="G300" s="75">
        <f t="shared" si="0"/>
        <v>20</v>
      </c>
      <c r="H300" s="80" t="s">
        <v>184</v>
      </c>
      <c r="I300" s="141">
        <v>1</v>
      </c>
      <c r="J300" s="143" t="s">
        <v>413</v>
      </c>
      <c r="K300" s="143" t="s">
        <v>414</v>
      </c>
      <c r="L300" s="90"/>
      <c r="M300" s="91">
        <v>1</v>
      </c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</row>
    <row r="301" spans="1:951" ht="15" customHeight="1" x14ac:dyDescent="0.35">
      <c r="A301" s="137" t="s">
        <v>151</v>
      </c>
      <c r="B301" s="138">
        <v>4403115</v>
      </c>
      <c r="C301" s="89" t="s">
        <v>717</v>
      </c>
      <c r="D301" s="148">
        <v>26923</v>
      </c>
      <c r="E301" s="148">
        <v>16525</v>
      </c>
      <c r="F301" s="148">
        <v>34182</v>
      </c>
      <c r="G301" s="75">
        <f t="shared" si="0"/>
        <v>19</v>
      </c>
      <c r="H301" s="80" t="s">
        <v>186</v>
      </c>
      <c r="I301" s="141">
        <v>1</v>
      </c>
      <c r="J301" s="143" t="s">
        <v>150</v>
      </c>
      <c r="K301" s="143" t="s">
        <v>414</v>
      </c>
      <c r="L301" s="90"/>
      <c r="M301" s="91">
        <v>1</v>
      </c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</row>
    <row r="302" spans="1:951" ht="15" customHeight="1" x14ac:dyDescent="0.35">
      <c r="A302" s="137" t="s">
        <v>151</v>
      </c>
      <c r="B302" s="138">
        <v>4419013</v>
      </c>
      <c r="C302" s="89" t="s">
        <v>718</v>
      </c>
      <c r="D302" s="148">
        <v>33025</v>
      </c>
      <c r="E302" s="148">
        <v>19678</v>
      </c>
      <c r="F302" s="148">
        <v>39417</v>
      </c>
      <c r="G302" s="75">
        <f t="shared" si="0"/>
        <v>17</v>
      </c>
      <c r="H302" s="80" t="s">
        <v>184</v>
      </c>
      <c r="I302" s="141">
        <v>1</v>
      </c>
      <c r="J302" s="143" t="s">
        <v>150</v>
      </c>
      <c r="K302" s="143" t="s">
        <v>414</v>
      </c>
      <c r="L302" s="90"/>
      <c r="M302" s="91">
        <v>1</v>
      </c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</row>
    <row r="303" spans="1:951" ht="15" customHeight="1" x14ac:dyDescent="0.35">
      <c r="A303" s="137" t="s">
        <v>151</v>
      </c>
      <c r="B303" s="138">
        <v>4523134</v>
      </c>
      <c r="C303" s="89" t="s">
        <v>719</v>
      </c>
      <c r="D303" s="148">
        <v>27668</v>
      </c>
      <c r="E303" s="148">
        <v>17798</v>
      </c>
      <c r="F303" s="148">
        <v>36495</v>
      </c>
      <c r="G303" s="75">
        <f t="shared" si="0"/>
        <v>24</v>
      </c>
      <c r="H303" s="80" t="s">
        <v>184</v>
      </c>
      <c r="I303" s="141">
        <v>1</v>
      </c>
      <c r="J303" s="143" t="s">
        <v>412</v>
      </c>
      <c r="K303" s="143" t="s">
        <v>414</v>
      </c>
      <c r="L303" s="90"/>
      <c r="M303" s="91">
        <v>1</v>
      </c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</row>
    <row r="304" spans="1:951" ht="15" customHeight="1" x14ac:dyDescent="0.35">
      <c r="A304" s="137" t="s">
        <v>151</v>
      </c>
      <c r="B304" s="138">
        <v>4523547</v>
      </c>
      <c r="C304" s="89" t="s">
        <v>720</v>
      </c>
      <c r="D304" s="148">
        <v>26696</v>
      </c>
      <c r="E304" s="148">
        <v>18488</v>
      </c>
      <c r="F304" s="148">
        <v>36130</v>
      </c>
      <c r="G304" s="75">
        <f t="shared" si="0"/>
        <v>25</v>
      </c>
      <c r="H304" s="80" t="s">
        <v>186</v>
      </c>
      <c r="I304" s="141">
        <v>1</v>
      </c>
      <c r="J304" s="143" t="s">
        <v>412</v>
      </c>
      <c r="K304" s="143" t="s">
        <v>414</v>
      </c>
      <c r="L304" s="90"/>
      <c r="M304" s="91">
        <v>1</v>
      </c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</row>
    <row r="305" spans="1:951" ht="15" customHeight="1" x14ac:dyDescent="0.35">
      <c r="A305" s="137" t="s">
        <v>151</v>
      </c>
      <c r="B305" s="138">
        <v>4605990</v>
      </c>
      <c r="C305" s="89" t="s">
        <v>721</v>
      </c>
      <c r="D305" s="148">
        <v>33270</v>
      </c>
      <c r="E305" s="148">
        <v>20727</v>
      </c>
      <c r="F305" s="148">
        <v>40148</v>
      </c>
      <c r="G305" s="75">
        <f t="shared" si="0"/>
        <v>18</v>
      </c>
      <c r="H305" s="80" t="s">
        <v>184</v>
      </c>
      <c r="I305" s="141">
        <v>1</v>
      </c>
      <c r="J305" s="143" t="s">
        <v>413</v>
      </c>
      <c r="K305" s="143" t="s">
        <v>414</v>
      </c>
      <c r="L305" s="90"/>
      <c r="M305" s="91">
        <v>1</v>
      </c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</row>
    <row r="306" spans="1:951" ht="15" customHeight="1" x14ac:dyDescent="0.35">
      <c r="A306" s="137" t="s">
        <v>151</v>
      </c>
      <c r="B306" s="138">
        <v>4663297</v>
      </c>
      <c r="C306" s="89" t="s">
        <v>722</v>
      </c>
      <c r="D306" s="148">
        <v>25949</v>
      </c>
      <c r="E306" s="148">
        <v>13941</v>
      </c>
      <c r="F306" s="148">
        <v>34669</v>
      </c>
      <c r="G306" s="75">
        <f t="shared" si="0"/>
        <v>23</v>
      </c>
      <c r="H306" s="80" t="s">
        <v>186</v>
      </c>
      <c r="I306" s="141">
        <v>1</v>
      </c>
      <c r="J306" s="143" t="s">
        <v>150</v>
      </c>
      <c r="K306" s="143" t="s">
        <v>414</v>
      </c>
      <c r="L306" s="90"/>
      <c r="M306" s="91">
        <v>1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</row>
    <row r="307" spans="1:951" ht="15" customHeight="1" x14ac:dyDescent="0.35">
      <c r="A307" s="92" t="s">
        <v>151</v>
      </c>
      <c r="B307" s="92">
        <v>4721861</v>
      </c>
      <c r="C307" s="89" t="s">
        <v>723</v>
      </c>
      <c r="D307" s="148">
        <v>35025</v>
      </c>
      <c r="E307" s="148">
        <v>20943</v>
      </c>
      <c r="F307" s="148">
        <v>44137</v>
      </c>
      <c r="G307" s="75">
        <f t="shared" si="0"/>
        <v>24</v>
      </c>
      <c r="H307" s="80" t="s">
        <v>186</v>
      </c>
      <c r="I307" s="141">
        <v>1</v>
      </c>
      <c r="J307" s="143" t="s">
        <v>412</v>
      </c>
      <c r="K307" s="143" t="s">
        <v>414</v>
      </c>
      <c r="L307" s="90"/>
      <c r="M307" s="91">
        <v>1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</row>
    <row r="308" spans="1:951" ht="15" customHeight="1" x14ac:dyDescent="0.35">
      <c r="A308" s="137" t="s">
        <v>151</v>
      </c>
      <c r="B308" s="138">
        <v>4722457</v>
      </c>
      <c r="C308" s="89" t="s">
        <v>724</v>
      </c>
      <c r="D308" s="148">
        <v>33025</v>
      </c>
      <c r="E308" s="148">
        <v>20786</v>
      </c>
      <c r="F308" s="148">
        <v>39143</v>
      </c>
      <c r="G308" s="75">
        <f t="shared" si="0"/>
        <v>16</v>
      </c>
      <c r="H308" s="80" t="s">
        <v>184</v>
      </c>
      <c r="I308" s="141">
        <v>1</v>
      </c>
      <c r="J308" s="143" t="s">
        <v>189</v>
      </c>
      <c r="K308" s="143" t="s">
        <v>415</v>
      </c>
      <c r="L308" s="90"/>
      <c r="M308" s="91">
        <v>1</v>
      </c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</row>
    <row r="309" spans="1:951" ht="15" customHeight="1" x14ac:dyDescent="0.35">
      <c r="A309" s="137" t="s">
        <v>151</v>
      </c>
      <c r="B309" s="92">
        <v>4727046</v>
      </c>
      <c r="C309" s="89" t="s">
        <v>725</v>
      </c>
      <c r="D309" s="148">
        <v>31321</v>
      </c>
      <c r="E309" s="148">
        <v>21371</v>
      </c>
      <c r="F309" s="148">
        <v>42681</v>
      </c>
      <c r="G309" s="75">
        <f t="shared" si="0"/>
        <v>31</v>
      </c>
      <c r="H309" s="80" t="s">
        <v>186</v>
      </c>
      <c r="I309" s="141">
        <v>1</v>
      </c>
      <c r="J309" s="143" t="s">
        <v>150</v>
      </c>
      <c r="K309" s="143" t="s">
        <v>414</v>
      </c>
      <c r="L309" s="90"/>
      <c r="M309" s="91">
        <v>1</v>
      </c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</row>
    <row r="310" spans="1:951" ht="15" customHeight="1" x14ac:dyDescent="0.35">
      <c r="A310" s="137" t="s">
        <v>151</v>
      </c>
      <c r="B310" s="92">
        <v>4727927</v>
      </c>
      <c r="C310" s="89" t="s">
        <v>726</v>
      </c>
      <c r="D310" s="148">
        <v>31810</v>
      </c>
      <c r="E310" s="148">
        <v>21222</v>
      </c>
      <c r="F310" s="148">
        <v>42681</v>
      </c>
      <c r="G310" s="75">
        <f t="shared" si="0"/>
        <v>29</v>
      </c>
      <c r="H310" s="80" t="s">
        <v>186</v>
      </c>
      <c r="I310" s="141">
        <v>1</v>
      </c>
      <c r="J310" s="143" t="s">
        <v>150</v>
      </c>
      <c r="K310" s="143" t="s">
        <v>414</v>
      </c>
      <c r="L310" s="90"/>
      <c r="M310" s="91">
        <v>1</v>
      </c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</row>
    <row r="311" spans="1:951" ht="15" customHeight="1" x14ac:dyDescent="0.35">
      <c r="A311" s="137" t="s">
        <v>151</v>
      </c>
      <c r="B311" s="138">
        <v>4732137</v>
      </c>
      <c r="C311" s="89" t="s">
        <v>727</v>
      </c>
      <c r="D311" s="148">
        <v>33025</v>
      </c>
      <c r="E311" s="148">
        <v>21378</v>
      </c>
      <c r="F311" s="148">
        <v>40513</v>
      </c>
      <c r="G311" s="75">
        <f t="shared" si="0"/>
        <v>20</v>
      </c>
      <c r="H311" s="80" t="s">
        <v>186</v>
      </c>
      <c r="I311" s="141">
        <v>1</v>
      </c>
      <c r="J311" s="143" t="s">
        <v>412</v>
      </c>
      <c r="K311" s="143" t="s">
        <v>414</v>
      </c>
      <c r="L311" s="90"/>
      <c r="M311" s="91">
        <v>1</v>
      </c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</row>
    <row r="312" spans="1:951" ht="15" customHeight="1" x14ac:dyDescent="0.35">
      <c r="A312" s="137" t="s">
        <v>151</v>
      </c>
      <c r="B312" s="138">
        <v>4733027</v>
      </c>
      <c r="C312" s="89" t="s">
        <v>728</v>
      </c>
      <c r="D312" s="147">
        <v>28384</v>
      </c>
      <c r="E312" s="148">
        <v>14364</v>
      </c>
      <c r="F312" s="148">
        <v>36861</v>
      </c>
      <c r="G312" s="75">
        <f t="shared" si="0"/>
        <v>23</v>
      </c>
      <c r="H312" s="80" t="s">
        <v>184</v>
      </c>
      <c r="I312" s="141">
        <v>1</v>
      </c>
      <c r="J312" s="143" t="s">
        <v>150</v>
      </c>
      <c r="K312" s="143" t="s">
        <v>414</v>
      </c>
      <c r="L312" s="90"/>
      <c r="M312" s="91">
        <v>1</v>
      </c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</row>
    <row r="313" spans="1:951" ht="15" customHeight="1" x14ac:dyDescent="0.35">
      <c r="A313" s="137" t="s">
        <v>151</v>
      </c>
      <c r="B313" s="138">
        <v>4736004</v>
      </c>
      <c r="C313" s="89" t="s">
        <v>729</v>
      </c>
      <c r="D313" s="148">
        <v>32196</v>
      </c>
      <c r="E313" s="148">
        <v>21090</v>
      </c>
      <c r="F313" s="148">
        <v>43282</v>
      </c>
      <c r="G313" s="75">
        <f t="shared" si="0"/>
        <v>30</v>
      </c>
      <c r="H313" s="80" t="s">
        <v>184</v>
      </c>
      <c r="I313" s="141">
        <v>1</v>
      </c>
      <c r="J313" s="143" t="s">
        <v>412</v>
      </c>
      <c r="K313" s="143" t="s">
        <v>414</v>
      </c>
      <c r="L313" s="90"/>
      <c r="M313" s="91">
        <v>1</v>
      </c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</row>
    <row r="314" spans="1:951" ht="15" customHeight="1" x14ac:dyDescent="0.35">
      <c r="A314" s="137" t="s">
        <v>151</v>
      </c>
      <c r="B314" s="138">
        <v>5242195</v>
      </c>
      <c r="C314" s="89" t="s">
        <v>730</v>
      </c>
      <c r="D314" s="148">
        <v>33025</v>
      </c>
      <c r="E314" s="148">
        <v>21497</v>
      </c>
      <c r="F314" s="148">
        <v>40908</v>
      </c>
      <c r="G314" s="75">
        <f t="shared" si="0"/>
        <v>21</v>
      </c>
      <c r="H314" s="80" t="s">
        <v>184</v>
      </c>
      <c r="I314" s="141">
        <v>1</v>
      </c>
      <c r="J314" s="143" t="s">
        <v>150</v>
      </c>
      <c r="K314" s="143" t="s">
        <v>414</v>
      </c>
      <c r="L314" s="90"/>
      <c r="M314" s="91">
        <v>1</v>
      </c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</row>
    <row r="315" spans="1:951" ht="15" customHeight="1" x14ac:dyDescent="0.35">
      <c r="A315" s="137" t="s">
        <v>151</v>
      </c>
      <c r="B315" s="138">
        <v>5243216</v>
      </c>
      <c r="C315" s="89" t="s">
        <v>731</v>
      </c>
      <c r="D315" s="147">
        <v>35735</v>
      </c>
      <c r="E315" s="147" t="s">
        <v>732</v>
      </c>
      <c r="F315" s="148">
        <v>41802</v>
      </c>
      <c r="G315" s="75">
        <f t="shared" si="0"/>
        <v>16</v>
      </c>
      <c r="H315" s="80" t="s">
        <v>186</v>
      </c>
      <c r="I315" s="141">
        <v>1</v>
      </c>
      <c r="J315" s="143" t="s">
        <v>412</v>
      </c>
      <c r="K315" s="143" t="s">
        <v>414</v>
      </c>
      <c r="L315" s="90"/>
      <c r="M315" s="91">
        <v>1</v>
      </c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</row>
    <row r="316" spans="1:951" ht="15" customHeight="1" x14ac:dyDescent="0.35">
      <c r="A316" s="137" t="s">
        <v>151</v>
      </c>
      <c r="B316" s="138">
        <v>5247407</v>
      </c>
      <c r="C316" s="89" t="s">
        <v>733</v>
      </c>
      <c r="D316" s="147">
        <v>33025</v>
      </c>
      <c r="E316" s="148">
        <v>16954</v>
      </c>
      <c r="F316" s="148">
        <v>38986</v>
      </c>
      <c r="G316" s="75">
        <f t="shared" si="0"/>
        <v>16</v>
      </c>
      <c r="H316" s="80" t="s">
        <v>184</v>
      </c>
      <c r="I316" s="141">
        <v>1</v>
      </c>
      <c r="J316" s="143" t="s">
        <v>150</v>
      </c>
      <c r="K316" s="143" t="s">
        <v>414</v>
      </c>
      <c r="L316" s="90"/>
      <c r="M316" s="91">
        <v>1</v>
      </c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</row>
    <row r="317" spans="1:951" ht="15" customHeight="1" x14ac:dyDescent="0.35">
      <c r="A317" s="137" t="s">
        <v>151</v>
      </c>
      <c r="B317" s="138">
        <v>5250553</v>
      </c>
      <c r="C317" s="89" t="s">
        <v>734</v>
      </c>
      <c r="D317" s="147">
        <v>33025</v>
      </c>
      <c r="E317" s="148">
        <v>21434</v>
      </c>
      <c r="F317" s="148">
        <v>37803</v>
      </c>
      <c r="G317" s="75">
        <f t="shared" si="0"/>
        <v>13</v>
      </c>
      <c r="H317" s="80" t="s">
        <v>186</v>
      </c>
      <c r="I317" s="141">
        <v>1</v>
      </c>
      <c r="J317" s="143" t="s">
        <v>413</v>
      </c>
      <c r="K317" s="143" t="s">
        <v>415</v>
      </c>
      <c r="L317" s="90"/>
      <c r="M317" s="91">
        <v>1</v>
      </c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</row>
    <row r="318" spans="1:951" ht="15" customHeight="1" x14ac:dyDescent="0.35">
      <c r="A318" s="137" t="s">
        <v>151</v>
      </c>
      <c r="B318" s="138">
        <v>5251105</v>
      </c>
      <c r="C318" s="89" t="s">
        <v>735</v>
      </c>
      <c r="D318" s="148">
        <v>33025</v>
      </c>
      <c r="E318" s="148">
        <v>21115</v>
      </c>
      <c r="F318" s="148">
        <v>40908</v>
      </c>
      <c r="G318" s="75">
        <f t="shared" si="0"/>
        <v>21</v>
      </c>
      <c r="H318" s="80" t="s">
        <v>186</v>
      </c>
      <c r="I318" s="141">
        <v>1</v>
      </c>
      <c r="J318" s="143" t="s">
        <v>150</v>
      </c>
      <c r="K318" s="143" t="s">
        <v>414</v>
      </c>
      <c r="L318" s="90"/>
      <c r="M318" s="91">
        <v>1</v>
      </c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</row>
    <row r="319" spans="1:951" ht="15" customHeight="1" x14ac:dyDescent="0.35">
      <c r="A319" s="137" t="s">
        <v>151</v>
      </c>
      <c r="B319" s="92">
        <v>5251779</v>
      </c>
      <c r="C319" s="89" t="s">
        <v>736</v>
      </c>
      <c r="D319" s="147">
        <v>33270</v>
      </c>
      <c r="E319" s="147" t="s">
        <v>737</v>
      </c>
      <c r="F319" s="148">
        <v>42216</v>
      </c>
      <c r="G319" s="75">
        <f t="shared" si="0"/>
        <v>24</v>
      </c>
      <c r="H319" s="80" t="s">
        <v>184</v>
      </c>
      <c r="I319" s="141">
        <v>1</v>
      </c>
      <c r="J319" s="143" t="s">
        <v>413</v>
      </c>
      <c r="K319" s="143" t="s">
        <v>414</v>
      </c>
      <c r="L319" s="90"/>
      <c r="M319" s="91">
        <v>1</v>
      </c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</row>
    <row r="320" spans="1:951" ht="15" customHeight="1" x14ac:dyDescent="0.35">
      <c r="A320" s="137" t="s">
        <v>151</v>
      </c>
      <c r="B320" s="138">
        <v>5253724</v>
      </c>
      <c r="C320" s="89" t="s">
        <v>738</v>
      </c>
      <c r="D320" s="148">
        <v>32905</v>
      </c>
      <c r="E320" s="148">
        <v>21063</v>
      </c>
      <c r="F320" s="148">
        <v>40908</v>
      </c>
      <c r="G320" s="75">
        <f t="shared" si="0"/>
        <v>21</v>
      </c>
      <c r="H320" s="80" t="s">
        <v>184</v>
      </c>
      <c r="I320" s="141">
        <v>1</v>
      </c>
      <c r="J320" s="143" t="s">
        <v>413</v>
      </c>
      <c r="K320" s="143" t="s">
        <v>415</v>
      </c>
      <c r="L320" s="90"/>
      <c r="M320" s="91">
        <v>1</v>
      </c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</row>
    <row r="321" spans="1:951" ht="15" customHeight="1" x14ac:dyDescent="0.35">
      <c r="A321" s="137" t="s">
        <v>151</v>
      </c>
      <c r="B321" s="138">
        <v>5256955</v>
      </c>
      <c r="C321" s="89" t="s">
        <v>739</v>
      </c>
      <c r="D321" s="148">
        <v>35584</v>
      </c>
      <c r="E321" s="148">
        <v>22290</v>
      </c>
      <c r="F321" s="148">
        <v>43290</v>
      </c>
      <c r="G321" s="75">
        <f t="shared" si="0"/>
        <v>21</v>
      </c>
      <c r="H321" s="80" t="s">
        <v>184</v>
      </c>
      <c r="I321" s="141">
        <v>1</v>
      </c>
      <c r="J321" s="143" t="s">
        <v>412</v>
      </c>
      <c r="K321" s="143" t="s">
        <v>414</v>
      </c>
      <c r="L321" s="90"/>
      <c r="M321" s="91">
        <v>1</v>
      </c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</row>
    <row r="322" spans="1:951" ht="15" customHeight="1" x14ac:dyDescent="0.35">
      <c r="A322" s="92" t="s">
        <v>151</v>
      </c>
      <c r="B322" s="92">
        <v>5257515</v>
      </c>
      <c r="C322" s="89" t="s">
        <v>740</v>
      </c>
      <c r="D322" s="148">
        <v>31503</v>
      </c>
      <c r="E322" s="148">
        <v>21426</v>
      </c>
      <c r="F322" s="148">
        <v>44137</v>
      </c>
      <c r="G322" s="75">
        <f t="shared" si="0"/>
        <v>34</v>
      </c>
      <c r="H322" s="80" t="s">
        <v>186</v>
      </c>
      <c r="I322" s="141">
        <v>1</v>
      </c>
      <c r="J322" s="143" t="s">
        <v>150</v>
      </c>
      <c r="K322" s="143" t="s">
        <v>414</v>
      </c>
      <c r="L322" s="90"/>
      <c r="M322" s="91">
        <v>1</v>
      </c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</row>
    <row r="323" spans="1:951" ht="15" customHeight="1" x14ac:dyDescent="0.35">
      <c r="A323" s="137" t="s">
        <v>151</v>
      </c>
      <c r="B323" s="138">
        <v>5260993</v>
      </c>
      <c r="C323" s="89" t="s">
        <v>741</v>
      </c>
      <c r="D323" s="147">
        <v>35735</v>
      </c>
      <c r="E323" s="147" t="s">
        <v>742</v>
      </c>
      <c r="F323" s="148">
        <v>41942</v>
      </c>
      <c r="G323" s="75">
        <f t="shared" si="0"/>
        <v>16</v>
      </c>
      <c r="H323" s="80" t="s">
        <v>186</v>
      </c>
      <c r="I323" s="141">
        <v>1</v>
      </c>
      <c r="J323" s="143" t="s">
        <v>150</v>
      </c>
      <c r="K323" s="143" t="s">
        <v>414</v>
      </c>
      <c r="L323" s="90"/>
      <c r="M323" s="91">
        <v>1</v>
      </c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</row>
    <row r="324" spans="1:951" ht="15" customHeight="1" x14ac:dyDescent="0.35">
      <c r="A324" s="92" t="s">
        <v>151</v>
      </c>
      <c r="B324" s="92">
        <v>5282527</v>
      </c>
      <c r="C324" s="89" t="s">
        <v>743</v>
      </c>
      <c r="D324" s="148">
        <v>35025</v>
      </c>
      <c r="E324" s="148">
        <v>21425</v>
      </c>
      <c r="F324" s="148">
        <v>44886</v>
      </c>
      <c r="G324" s="75">
        <f t="shared" si="0"/>
        <v>26</v>
      </c>
      <c r="H324" s="80" t="s">
        <v>184</v>
      </c>
      <c r="I324" s="141">
        <v>1</v>
      </c>
      <c r="J324" s="143" t="s">
        <v>189</v>
      </c>
      <c r="K324" s="143" t="s">
        <v>414</v>
      </c>
      <c r="L324" s="90"/>
      <c r="M324" s="91">
        <v>1</v>
      </c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</row>
    <row r="325" spans="1:951" ht="15" customHeight="1" x14ac:dyDescent="0.35">
      <c r="A325" s="92" t="s">
        <v>151</v>
      </c>
      <c r="B325" s="138">
        <v>5363751</v>
      </c>
      <c r="C325" s="89" t="s">
        <v>744</v>
      </c>
      <c r="D325" s="148">
        <v>33025</v>
      </c>
      <c r="E325" s="148">
        <v>21197</v>
      </c>
      <c r="F325" s="148">
        <v>41329</v>
      </c>
      <c r="G325" s="75">
        <f t="shared" si="0"/>
        <v>22</v>
      </c>
      <c r="H325" s="80" t="s">
        <v>184</v>
      </c>
      <c r="I325" s="141">
        <v>1</v>
      </c>
      <c r="J325" s="143" t="s">
        <v>150</v>
      </c>
      <c r="K325" s="143" t="s">
        <v>414</v>
      </c>
      <c r="L325" s="90"/>
      <c r="M325" s="91">
        <v>1</v>
      </c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</row>
    <row r="326" spans="1:951" ht="15" customHeight="1" x14ac:dyDescent="0.35">
      <c r="A326" s="137" t="s">
        <v>151</v>
      </c>
      <c r="B326" s="138">
        <v>5366141</v>
      </c>
      <c r="C326" s="89" t="s">
        <v>745</v>
      </c>
      <c r="D326" s="148">
        <v>35735</v>
      </c>
      <c r="E326" s="148">
        <v>20616</v>
      </c>
      <c r="F326" s="148">
        <v>40908</v>
      </c>
      <c r="G326" s="75">
        <f t="shared" si="0"/>
        <v>14</v>
      </c>
      <c r="H326" s="80" t="s">
        <v>184</v>
      </c>
      <c r="I326" s="141">
        <v>1</v>
      </c>
      <c r="J326" s="143" t="s">
        <v>413</v>
      </c>
      <c r="K326" s="143" t="s">
        <v>414</v>
      </c>
      <c r="L326" s="90"/>
      <c r="M326" s="91">
        <v>1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</row>
    <row r="327" spans="1:951" ht="15" customHeight="1" x14ac:dyDescent="0.35">
      <c r="A327" s="137" t="s">
        <v>151</v>
      </c>
      <c r="B327" s="138">
        <v>5414367</v>
      </c>
      <c r="C327" s="89" t="s">
        <v>746</v>
      </c>
      <c r="D327" s="148">
        <v>36073</v>
      </c>
      <c r="E327" s="148">
        <v>21186</v>
      </c>
      <c r="F327" s="148">
        <v>43525</v>
      </c>
      <c r="G327" s="75">
        <f t="shared" si="0"/>
        <v>20</v>
      </c>
      <c r="H327" s="80" t="s">
        <v>184</v>
      </c>
      <c r="I327" s="141">
        <v>1</v>
      </c>
      <c r="J327" s="143" t="s">
        <v>412</v>
      </c>
      <c r="K327" s="143" t="s">
        <v>414</v>
      </c>
      <c r="L327" s="90"/>
      <c r="M327" s="91">
        <v>1</v>
      </c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</row>
    <row r="328" spans="1:951" ht="15" customHeight="1" x14ac:dyDescent="0.35">
      <c r="A328" s="137" t="s">
        <v>151</v>
      </c>
      <c r="B328" s="138">
        <v>5435559</v>
      </c>
      <c r="C328" s="89" t="s">
        <v>747</v>
      </c>
      <c r="D328" s="148">
        <v>36234</v>
      </c>
      <c r="E328" s="148">
        <v>21627</v>
      </c>
      <c r="F328" s="148">
        <v>43405</v>
      </c>
      <c r="G328" s="75">
        <f t="shared" si="0"/>
        <v>19</v>
      </c>
      <c r="H328" s="80" t="s">
        <v>186</v>
      </c>
      <c r="I328" s="141">
        <v>1</v>
      </c>
      <c r="J328" s="143" t="s">
        <v>412</v>
      </c>
      <c r="K328" s="143" t="s">
        <v>414</v>
      </c>
      <c r="L328" s="90"/>
      <c r="M328" s="91">
        <v>1</v>
      </c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</row>
    <row r="329" spans="1:951" ht="15" customHeight="1" x14ac:dyDescent="0.35">
      <c r="A329" s="137" t="s">
        <v>151</v>
      </c>
      <c r="B329" s="138">
        <v>5439550</v>
      </c>
      <c r="C329" s="89" t="s">
        <v>748</v>
      </c>
      <c r="D329" s="148">
        <v>35735</v>
      </c>
      <c r="E329" s="148">
        <v>21073</v>
      </c>
      <c r="F329" s="148">
        <v>43040</v>
      </c>
      <c r="G329" s="75">
        <f t="shared" si="0"/>
        <v>20</v>
      </c>
      <c r="H329" s="80" t="s">
        <v>184</v>
      </c>
      <c r="I329" s="141">
        <v>1</v>
      </c>
      <c r="J329" s="143" t="s">
        <v>149</v>
      </c>
      <c r="K329" s="143" t="s">
        <v>415</v>
      </c>
      <c r="L329" s="90"/>
      <c r="M329" s="91">
        <v>1</v>
      </c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</row>
    <row r="330" spans="1:951" ht="15" customHeight="1" x14ac:dyDescent="0.35">
      <c r="A330" s="137" t="s">
        <v>151</v>
      </c>
      <c r="B330" s="138">
        <v>5459344</v>
      </c>
      <c r="C330" s="89" t="s">
        <v>749</v>
      </c>
      <c r="D330" s="148">
        <v>32196</v>
      </c>
      <c r="E330" s="148">
        <v>21330</v>
      </c>
      <c r="F330" s="148">
        <v>43040</v>
      </c>
      <c r="G330" s="75">
        <f t="shared" si="0"/>
        <v>29</v>
      </c>
      <c r="H330" s="80" t="s">
        <v>186</v>
      </c>
      <c r="I330" s="141">
        <v>1</v>
      </c>
      <c r="J330" s="143" t="s">
        <v>413</v>
      </c>
      <c r="K330" s="143" t="s">
        <v>414</v>
      </c>
      <c r="L330" s="90"/>
      <c r="M330" s="91">
        <v>1</v>
      </c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</row>
    <row r="331" spans="1:951" ht="15" customHeight="1" x14ac:dyDescent="0.35">
      <c r="A331" s="137" t="s">
        <v>151</v>
      </c>
      <c r="B331" s="138">
        <v>5783620</v>
      </c>
      <c r="C331" s="89" t="s">
        <v>750</v>
      </c>
      <c r="D331" s="147">
        <v>36996</v>
      </c>
      <c r="E331" s="147">
        <v>23624</v>
      </c>
      <c r="F331" s="148">
        <v>41914</v>
      </c>
      <c r="G331" s="75">
        <f t="shared" si="0"/>
        <v>13</v>
      </c>
      <c r="H331" s="80" t="s">
        <v>184</v>
      </c>
      <c r="I331" s="141">
        <v>1</v>
      </c>
      <c r="J331" s="143" t="s">
        <v>412</v>
      </c>
      <c r="K331" s="143" t="s">
        <v>414</v>
      </c>
      <c r="L331" s="90"/>
      <c r="M331" s="91">
        <v>1</v>
      </c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</row>
    <row r="332" spans="1:951" ht="15" customHeight="1" x14ac:dyDescent="0.35">
      <c r="A332" s="137" t="s">
        <v>151</v>
      </c>
      <c r="B332" s="138">
        <v>6034247</v>
      </c>
      <c r="C332" s="89" t="s">
        <v>751</v>
      </c>
      <c r="D332" s="148">
        <v>32203</v>
      </c>
      <c r="E332" s="148">
        <v>22277</v>
      </c>
      <c r="F332" s="148">
        <v>41247</v>
      </c>
      <c r="G332" s="75">
        <f t="shared" si="0"/>
        <v>24</v>
      </c>
      <c r="H332" s="80" t="s">
        <v>186</v>
      </c>
      <c r="I332" s="141">
        <v>1</v>
      </c>
      <c r="J332" s="143" t="s">
        <v>150</v>
      </c>
      <c r="K332" s="143" t="s">
        <v>414</v>
      </c>
      <c r="L332" s="90"/>
      <c r="M332" s="91">
        <v>1</v>
      </c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</row>
    <row r="333" spans="1:951" ht="15" customHeight="1" x14ac:dyDescent="0.35">
      <c r="A333" s="92" t="s">
        <v>151</v>
      </c>
      <c r="B333" s="92">
        <v>6453745</v>
      </c>
      <c r="C333" s="89" t="s">
        <v>752</v>
      </c>
      <c r="D333" s="148">
        <v>35156</v>
      </c>
      <c r="E333" s="148">
        <v>24732</v>
      </c>
      <c r="F333" s="148">
        <v>44137</v>
      </c>
      <c r="G333" s="75">
        <f t="shared" si="0"/>
        <v>24</v>
      </c>
      <c r="H333" s="80" t="s">
        <v>186</v>
      </c>
      <c r="I333" s="141">
        <v>1</v>
      </c>
      <c r="J333" s="143" t="s">
        <v>413</v>
      </c>
      <c r="K333" s="143" t="s">
        <v>414</v>
      </c>
      <c r="L333" s="90"/>
      <c r="M333" s="91">
        <v>1</v>
      </c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</row>
    <row r="334" spans="1:951" ht="15" customHeight="1" x14ac:dyDescent="0.35">
      <c r="A334" s="137" t="s">
        <v>151</v>
      </c>
      <c r="B334" s="138">
        <v>6458749</v>
      </c>
      <c r="C334" s="89" t="s">
        <v>753</v>
      </c>
      <c r="D334" s="148">
        <v>35735</v>
      </c>
      <c r="E334" s="148">
        <v>22060</v>
      </c>
      <c r="F334" s="148">
        <v>43886</v>
      </c>
      <c r="G334" s="75">
        <f t="shared" si="0"/>
        <v>22</v>
      </c>
      <c r="H334" s="80" t="s">
        <v>184</v>
      </c>
      <c r="I334" s="141">
        <v>1</v>
      </c>
      <c r="J334" s="143" t="s">
        <v>413</v>
      </c>
      <c r="K334" s="143" t="s">
        <v>414</v>
      </c>
      <c r="L334" s="90"/>
      <c r="M334" s="91">
        <v>1</v>
      </c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</row>
    <row r="335" spans="1:951" ht="15" customHeight="1" x14ac:dyDescent="0.35">
      <c r="A335" s="137" t="s">
        <v>151</v>
      </c>
      <c r="B335" s="138">
        <v>6519010</v>
      </c>
      <c r="C335" s="89" t="s">
        <v>754</v>
      </c>
      <c r="D335" s="148">
        <v>36073</v>
      </c>
      <c r="E335" s="148">
        <v>25669</v>
      </c>
      <c r="F335" s="148">
        <v>43222</v>
      </c>
      <c r="G335" s="75">
        <f t="shared" si="0"/>
        <v>19</v>
      </c>
      <c r="H335" s="80" t="s">
        <v>186</v>
      </c>
      <c r="I335" s="141">
        <v>1</v>
      </c>
      <c r="J335" s="143" t="s">
        <v>150</v>
      </c>
      <c r="K335" s="143" t="s">
        <v>414</v>
      </c>
      <c r="L335" s="90"/>
      <c r="M335" s="91">
        <v>1</v>
      </c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</row>
    <row r="336" spans="1:951" ht="15" customHeight="1" x14ac:dyDescent="0.35">
      <c r="A336" s="92" t="s">
        <v>151</v>
      </c>
      <c r="B336" s="92">
        <v>6854532</v>
      </c>
      <c r="C336" s="89" t="s">
        <v>755</v>
      </c>
      <c r="D336" s="148">
        <v>36805</v>
      </c>
      <c r="E336" s="148">
        <v>24173</v>
      </c>
      <c r="F336" s="148">
        <v>44886</v>
      </c>
      <c r="G336" s="75">
        <f t="shared" si="0"/>
        <v>22</v>
      </c>
      <c r="H336" s="80" t="s">
        <v>186</v>
      </c>
      <c r="I336" s="141">
        <v>1</v>
      </c>
      <c r="J336" s="143" t="s">
        <v>413</v>
      </c>
      <c r="K336" s="143" t="s">
        <v>415</v>
      </c>
      <c r="L336" s="90"/>
      <c r="M336" s="91">
        <v>1</v>
      </c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</row>
    <row r="337" spans="1:951" ht="15" customHeight="1" x14ac:dyDescent="0.35">
      <c r="A337" s="137" t="s">
        <v>151</v>
      </c>
      <c r="B337" s="138">
        <v>6957107</v>
      </c>
      <c r="C337" s="89" t="s">
        <v>756</v>
      </c>
      <c r="D337" s="148">
        <v>34715</v>
      </c>
      <c r="E337" s="148">
        <v>24227</v>
      </c>
      <c r="F337" s="148">
        <v>43875</v>
      </c>
      <c r="G337" s="75">
        <f t="shared" si="0"/>
        <v>25</v>
      </c>
      <c r="H337" s="80" t="s">
        <v>186</v>
      </c>
      <c r="I337" s="141">
        <v>1</v>
      </c>
      <c r="J337" s="143" t="s">
        <v>150</v>
      </c>
      <c r="K337" s="143" t="s">
        <v>414</v>
      </c>
      <c r="L337" s="90"/>
      <c r="M337" s="91">
        <v>1</v>
      </c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</row>
    <row r="338" spans="1:951" ht="15" customHeight="1" x14ac:dyDescent="0.35">
      <c r="A338" s="137" t="s">
        <v>151</v>
      </c>
      <c r="B338" s="138">
        <v>7212907</v>
      </c>
      <c r="C338" s="89" t="s">
        <v>757</v>
      </c>
      <c r="D338" s="148">
        <v>35034</v>
      </c>
      <c r="E338" s="148">
        <v>22410</v>
      </c>
      <c r="F338" s="148">
        <v>45077</v>
      </c>
      <c r="G338" s="75">
        <f t="shared" si="0"/>
        <v>27</v>
      </c>
      <c r="H338" s="80" t="s">
        <v>184</v>
      </c>
      <c r="I338" s="141">
        <v>1</v>
      </c>
      <c r="J338" s="143" t="s">
        <v>413</v>
      </c>
      <c r="K338" s="143" t="s">
        <v>414</v>
      </c>
      <c r="L338" s="90"/>
      <c r="M338" s="91">
        <v>1</v>
      </c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</row>
    <row r="339" spans="1:951" ht="15" customHeight="1" x14ac:dyDescent="0.35">
      <c r="A339" s="137" t="s">
        <v>151</v>
      </c>
      <c r="B339" s="138">
        <v>7228230</v>
      </c>
      <c r="C339" s="89" t="s">
        <v>758</v>
      </c>
      <c r="D339" s="147">
        <v>36066</v>
      </c>
      <c r="E339" s="147" t="s">
        <v>759</v>
      </c>
      <c r="F339" s="148">
        <v>41802</v>
      </c>
      <c r="G339" s="75">
        <f t="shared" si="0"/>
        <v>15</v>
      </c>
      <c r="H339" s="80" t="s">
        <v>186</v>
      </c>
      <c r="I339" s="141">
        <v>1</v>
      </c>
      <c r="J339" s="143" t="s">
        <v>150</v>
      </c>
      <c r="K339" s="143" t="s">
        <v>414</v>
      </c>
      <c r="L339" s="90"/>
      <c r="M339" s="91">
        <v>1</v>
      </c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</row>
    <row r="340" spans="1:951" ht="15" customHeight="1" x14ac:dyDescent="0.35">
      <c r="A340" s="92" t="s">
        <v>151</v>
      </c>
      <c r="B340" s="92">
        <v>7300358</v>
      </c>
      <c r="C340" s="89" t="s">
        <v>760</v>
      </c>
      <c r="D340" s="148">
        <v>33756</v>
      </c>
      <c r="E340" s="148">
        <v>21290</v>
      </c>
      <c r="F340" s="148">
        <v>44137</v>
      </c>
      <c r="G340" s="75">
        <f t="shared" si="0"/>
        <v>28</v>
      </c>
      <c r="H340" s="80" t="s">
        <v>186</v>
      </c>
      <c r="I340" s="141">
        <v>1</v>
      </c>
      <c r="J340" s="143" t="s">
        <v>412</v>
      </c>
      <c r="K340" s="143" t="s">
        <v>414</v>
      </c>
      <c r="L340" s="90"/>
      <c r="M340" s="91">
        <v>1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</row>
    <row r="341" spans="1:951" ht="15" customHeight="1" x14ac:dyDescent="0.35">
      <c r="A341" s="137" t="s">
        <v>151</v>
      </c>
      <c r="B341" s="138">
        <v>7301157</v>
      </c>
      <c r="C341" s="89" t="s">
        <v>761</v>
      </c>
      <c r="D341" s="148">
        <v>32237</v>
      </c>
      <c r="E341" s="148">
        <v>22690</v>
      </c>
      <c r="F341" s="148">
        <v>40513</v>
      </c>
      <c r="G341" s="75">
        <f t="shared" si="0"/>
        <v>22</v>
      </c>
      <c r="H341" s="80" t="s">
        <v>184</v>
      </c>
      <c r="I341" s="141">
        <v>1</v>
      </c>
      <c r="J341" s="143" t="s">
        <v>413</v>
      </c>
      <c r="K341" s="143" t="s">
        <v>414</v>
      </c>
      <c r="L341" s="90"/>
      <c r="M341" s="91">
        <v>1</v>
      </c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</row>
    <row r="342" spans="1:951" ht="15" customHeight="1" x14ac:dyDescent="0.35">
      <c r="A342" s="137" t="s">
        <v>151</v>
      </c>
      <c r="B342" s="138">
        <v>7302073</v>
      </c>
      <c r="C342" s="89" t="s">
        <v>762</v>
      </c>
      <c r="D342" s="148">
        <v>33025</v>
      </c>
      <c r="E342" s="148">
        <v>21925</v>
      </c>
      <c r="F342" s="148">
        <v>40792</v>
      </c>
      <c r="G342" s="75">
        <f t="shared" si="0"/>
        <v>21</v>
      </c>
      <c r="H342" s="80" t="s">
        <v>184</v>
      </c>
      <c r="I342" s="141">
        <v>1</v>
      </c>
      <c r="J342" s="143" t="s">
        <v>413</v>
      </c>
      <c r="K342" s="143" t="s">
        <v>414</v>
      </c>
      <c r="L342" s="90"/>
      <c r="M342" s="91">
        <v>1</v>
      </c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</row>
    <row r="343" spans="1:951" ht="15" customHeight="1" x14ac:dyDescent="0.35">
      <c r="A343" s="137" t="s">
        <v>151</v>
      </c>
      <c r="B343" s="138">
        <v>7306514</v>
      </c>
      <c r="C343" s="89" t="s">
        <v>763</v>
      </c>
      <c r="D343" s="147">
        <v>33270</v>
      </c>
      <c r="E343" s="148">
        <v>21439</v>
      </c>
      <c r="F343" s="148">
        <v>39417</v>
      </c>
      <c r="G343" s="75">
        <f t="shared" si="0"/>
        <v>16</v>
      </c>
      <c r="H343" s="80" t="s">
        <v>184</v>
      </c>
      <c r="I343" s="141">
        <v>1</v>
      </c>
      <c r="J343" s="143" t="s">
        <v>413</v>
      </c>
      <c r="K343" s="143" t="s">
        <v>414</v>
      </c>
      <c r="L343" s="90"/>
      <c r="M343" s="91">
        <v>1</v>
      </c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</row>
    <row r="344" spans="1:951" ht="15" customHeight="1" x14ac:dyDescent="0.35">
      <c r="A344" s="137" t="s">
        <v>151</v>
      </c>
      <c r="B344" s="92">
        <v>7308403</v>
      </c>
      <c r="C344" s="89" t="s">
        <v>764</v>
      </c>
      <c r="D344" s="147">
        <v>33270</v>
      </c>
      <c r="E344" s="147" t="s">
        <v>765</v>
      </c>
      <c r="F344" s="148">
        <v>42216</v>
      </c>
      <c r="G344" s="75">
        <f t="shared" si="0"/>
        <v>24</v>
      </c>
      <c r="H344" s="80" t="s">
        <v>186</v>
      </c>
      <c r="I344" s="141">
        <v>1</v>
      </c>
      <c r="J344" s="143" t="s">
        <v>150</v>
      </c>
      <c r="K344" s="143" t="s">
        <v>414</v>
      </c>
      <c r="L344" s="90"/>
      <c r="M344" s="91">
        <v>1</v>
      </c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</row>
    <row r="345" spans="1:951" ht="15" customHeight="1" x14ac:dyDescent="0.35">
      <c r="A345" s="137" t="s">
        <v>151</v>
      </c>
      <c r="B345" s="138">
        <v>7309444</v>
      </c>
      <c r="C345" s="89" t="s">
        <v>766</v>
      </c>
      <c r="D345" s="148">
        <v>36234</v>
      </c>
      <c r="E345" s="148">
        <v>20787</v>
      </c>
      <c r="F345" s="148">
        <v>45077</v>
      </c>
      <c r="G345" s="75">
        <f t="shared" si="0"/>
        <v>24</v>
      </c>
      <c r="H345" s="80" t="s">
        <v>184</v>
      </c>
      <c r="I345" s="141">
        <v>1</v>
      </c>
      <c r="J345" s="143" t="s">
        <v>412</v>
      </c>
      <c r="K345" s="143" t="s">
        <v>414</v>
      </c>
      <c r="L345" s="90"/>
      <c r="M345" s="91">
        <v>1</v>
      </c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</row>
    <row r="346" spans="1:951" ht="15" customHeight="1" x14ac:dyDescent="0.35">
      <c r="A346" s="137" t="s">
        <v>151</v>
      </c>
      <c r="B346" s="138">
        <v>7312948</v>
      </c>
      <c r="C346" s="89" t="s">
        <v>767</v>
      </c>
      <c r="D346" s="147">
        <v>27454</v>
      </c>
      <c r="E346" s="148">
        <v>16510</v>
      </c>
      <c r="F346" s="148">
        <v>35034</v>
      </c>
      <c r="G346" s="75">
        <f t="shared" si="0"/>
        <v>20</v>
      </c>
      <c r="H346" s="80" t="s">
        <v>184</v>
      </c>
      <c r="I346" s="141">
        <v>1</v>
      </c>
      <c r="J346" s="143" t="s">
        <v>412</v>
      </c>
      <c r="K346" s="143" t="s">
        <v>414</v>
      </c>
      <c r="L346" s="90"/>
      <c r="M346" s="91">
        <v>1</v>
      </c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</row>
    <row r="347" spans="1:951" ht="15" customHeight="1" x14ac:dyDescent="0.35">
      <c r="A347" s="137" t="s">
        <v>151</v>
      </c>
      <c r="B347" s="138">
        <v>7318784</v>
      </c>
      <c r="C347" s="89" t="s">
        <v>768</v>
      </c>
      <c r="D347" s="148">
        <v>33025</v>
      </c>
      <c r="E347" s="148">
        <v>22338</v>
      </c>
      <c r="F347" s="148">
        <v>40513</v>
      </c>
      <c r="G347" s="75">
        <f t="shared" si="0"/>
        <v>20</v>
      </c>
      <c r="H347" s="80" t="s">
        <v>186</v>
      </c>
      <c r="I347" s="141">
        <v>1</v>
      </c>
      <c r="J347" s="143" t="s">
        <v>413</v>
      </c>
      <c r="K347" s="143" t="s">
        <v>414</v>
      </c>
      <c r="L347" s="90"/>
      <c r="M347" s="91">
        <v>1</v>
      </c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</row>
    <row r="348" spans="1:951" ht="15" customHeight="1" x14ac:dyDescent="0.35">
      <c r="A348" s="137" t="s">
        <v>151</v>
      </c>
      <c r="B348" s="92">
        <v>7319310</v>
      </c>
      <c r="C348" s="89" t="s">
        <v>769</v>
      </c>
      <c r="D348" s="147">
        <v>35735</v>
      </c>
      <c r="E348" s="147" t="s">
        <v>770</v>
      </c>
      <c r="F348" s="148">
        <v>42216</v>
      </c>
      <c r="G348" s="75">
        <f t="shared" si="0"/>
        <v>17</v>
      </c>
      <c r="H348" s="80" t="s">
        <v>186</v>
      </c>
      <c r="I348" s="141">
        <v>1</v>
      </c>
      <c r="J348" s="143" t="s">
        <v>150</v>
      </c>
      <c r="K348" s="143" t="s">
        <v>414</v>
      </c>
      <c r="L348" s="90"/>
      <c r="M348" s="91">
        <v>1</v>
      </c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</row>
    <row r="349" spans="1:951" ht="15" customHeight="1" x14ac:dyDescent="0.35">
      <c r="A349" s="137" t="s">
        <v>151</v>
      </c>
      <c r="B349" s="138">
        <v>7320952</v>
      </c>
      <c r="C349" s="89" t="s">
        <v>771</v>
      </c>
      <c r="D349" s="148">
        <v>25842</v>
      </c>
      <c r="E349" s="148">
        <v>14208</v>
      </c>
      <c r="F349" s="148">
        <v>34182</v>
      </c>
      <c r="G349" s="75">
        <f t="shared" si="0"/>
        <v>22</v>
      </c>
      <c r="H349" s="80" t="s">
        <v>184</v>
      </c>
      <c r="I349" s="141">
        <v>1</v>
      </c>
      <c r="J349" s="143" t="s">
        <v>150</v>
      </c>
      <c r="K349" s="143" t="s">
        <v>414</v>
      </c>
      <c r="L349" s="90"/>
      <c r="M349" s="91">
        <v>1</v>
      </c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</row>
    <row r="350" spans="1:951" ht="15" customHeight="1" x14ac:dyDescent="0.35">
      <c r="A350" s="137" t="s">
        <v>151</v>
      </c>
      <c r="B350" s="138">
        <v>7324069</v>
      </c>
      <c r="C350" s="89" t="s">
        <v>772</v>
      </c>
      <c r="D350" s="148">
        <v>35569</v>
      </c>
      <c r="E350" s="148">
        <v>21244</v>
      </c>
      <c r="F350" s="148">
        <v>43812</v>
      </c>
      <c r="G350" s="75">
        <f t="shared" si="0"/>
        <v>22</v>
      </c>
      <c r="H350" s="80" t="s">
        <v>186</v>
      </c>
      <c r="I350" s="141">
        <v>1</v>
      </c>
      <c r="J350" s="143" t="s">
        <v>413</v>
      </c>
      <c r="K350" s="143" t="s">
        <v>414</v>
      </c>
      <c r="L350" s="90"/>
      <c r="M350" s="91">
        <v>1</v>
      </c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</row>
    <row r="351" spans="1:951" ht="15" customHeight="1" x14ac:dyDescent="0.35">
      <c r="A351" s="137" t="s">
        <v>151</v>
      </c>
      <c r="B351" s="138">
        <v>7324382</v>
      </c>
      <c r="C351" s="89" t="s">
        <v>773</v>
      </c>
      <c r="D351" s="148">
        <v>33025</v>
      </c>
      <c r="E351" s="148">
        <v>21825</v>
      </c>
      <c r="F351" s="148">
        <v>41329</v>
      </c>
      <c r="G351" s="75">
        <f t="shared" si="0"/>
        <v>22</v>
      </c>
      <c r="H351" s="80" t="s">
        <v>184</v>
      </c>
      <c r="I351" s="141">
        <v>1</v>
      </c>
      <c r="J351" s="143" t="s">
        <v>150</v>
      </c>
      <c r="K351" s="143" t="s">
        <v>414</v>
      </c>
      <c r="L351" s="90"/>
      <c r="M351" s="91">
        <v>1</v>
      </c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</row>
    <row r="352" spans="1:951" ht="15" customHeight="1" x14ac:dyDescent="0.35">
      <c r="A352" s="137" t="s">
        <v>151</v>
      </c>
      <c r="B352" s="92">
        <v>7328743</v>
      </c>
      <c r="C352" s="89" t="s">
        <v>774</v>
      </c>
      <c r="D352" s="148">
        <v>35025</v>
      </c>
      <c r="E352" s="148">
        <v>21980</v>
      </c>
      <c r="F352" s="148">
        <v>42492</v>
      </c>
      <c r="G352" s="75">
        <f t="shared" si="0"/>
        <v>20</v>
      </c>
      <c r="H352" s="80" t="s">
        <v>186</v>
      </c>
      <c r="I352" s="141"/>
      <c r="J352" s="143" t="s">
        <v>150</v>
      </c>
      <c r="K352" s="143" t="s">
        <v>414</v>
      </c>
      <c r="L352" s="90"/>
      <c r="M352" s="91">
        <v>1</v>
      </c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</row>
    <row r="353" spans="1:951" ht="15" customHeight="1" x14ac:dyDescent="0.35">
      <c r="A353" s="137" t="s">
        <v>151</v>
      </c>
      <c r="B353" s="138">
        <v>7336380</v>
      </c>
      <c r="C353" s="89" t="s">
        <v>775</v>
      </c>
      <c r="D353" s="148">
        <v>26512</v>
      </c>
      <c r="E353" s="148">
        <v>16774</v>
      </c>
      <c r="F353" s="148">
        <v>35430</v>
      </c>
      <c r="G353" s="75">
        <f t="shared" si="0"/>
        <v>24</v>
      </c>
      <c r="H353" s="80" t="s">
        <v>186</v>
      </c>
      <c r="I353" s="141">
        <v>1</v>
      </c>
      <c r="J353" s="143" t="s">
        <v>150</v>
      </c>
      <c r="K353" s="143" t="s">
        <v>414</v>
      </c>
      <c r="L353" s="90"/>
      <c r="M353" s="91">
        <v>1</v>
      </c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</row>
    <row r="354" spans="1:951" ht="15" customHeight="1" x14ac:dyDescent="0.35">
      <c r="A354" s="137" t="s">
        <v>151</v>
      </c>
      <c r="B354" s="138">
        <v>7344809</v>
      </c>
      <c r="C354" s="89" t="s">
        <v>776</v>
      </c>
      <c r="D354" s="148">
        <v>28004</v>
      </c>
      <c r="E354" s="148">
        <v>19545</v>
      </c>
      <c r="F354" s="148">
        <v>39783</v>
      </c>
      <c r="G354" s="75">
        <f t="shared" si="0"/>
        <v>32</v>
      </c>
      <c r="H354" s="80" t="s">
        <v>186</v>
      </c>
      <c r="I354" s="141">
        <v>1</v>
      </c>
      <c r="J354" s="143" t="s">
        <v>412</v>
      </c>
      <c r="K354" s="143" t="s">
        <v>414</v>
      </c>
      <c r="L354" s="90"/>
      <c r="M354" s="91">
        <v>1</v>
      </c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</row>
    <row r="355" spans="1:951" ht="15" customHeight="1" x14ac:dyDescent="0.35">
      <c r="A355" s="137" t="s">
        <v>151</v>
      </c>
      <c r="B355" s="138">
        <v>7346594</v>
      </c>
      <c r="C355" s="89" t="s">
        <v>777</v>
      </c>
      <c r="D355" s="148">
        <v>27812</v>
      </c>
      <c r="E355" s="148">
        <v>17788</v>
      </c>
      <c r="F355" s="148">
        <v>35400</v>
      </c>
      <c r="G355" s="75">
        <f t="shared" si="0"/>
        <v>20</v>
      </c>
      <c r="H355" s="80" t="s">
        <v>186</v>
      </c>
      <c r="I355" s="141">
        <v>1</v>
      </c>
      <c r="J355" s="143" t="s">
        <v>412</v>
      </c>
      <c r="K355" s="143" t="s">
        <v>414</v>
      </c>
      <c r="L355" s="90"/>
      <c r="M355" s="91">
        <v>1</v>
      </c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</row>
    <row r="356" spans="1:951" ht="15" customHeight="1" x14ac:dyDescent="0.35">
      <c r="A356" s="137" t="s">
        <v>151</v>
      </c>
      <c r="B356" s="138">
        <v>7348775</v>
      </c>
      <c r="C356" s="89" t="s">
        <v>778</v>
      </c>
      <c r="D356" s="148">
        <v>34008</v>
      </c>
      <c r="E356" s="148">
        <v>23157</v>
      </c>
      <c r="F356" s="148">
        <v>43282</v>
      </c>
      <c r="G356" s="75">
        <f t="shared" ref="G356:G419" si="3">IF(F356&gt;0,INT(YEARFRAC(F356,D356)),0)</f>
        <v>25</v>
      </c>
      <c r="H356" s="80" t="s">
        <v>186</v>
      </c>
      <c r="I356" s="141">
        <v>1</v>
      </c>
      <c r="J356" s="143" t="s">
        <v>150</v>
      </c>
      <c r="K356" s="143" t="s">
        <v>414</v>
      </c>
      <c r="L356" s="90"/>
      <c r="M356" s="91">
        <v>1</v>
      </c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</row>
    <row r="357" spans="1:951" ht="15" customHeight="1" x14ac:dyDescent="0.35">
      <c r="A357" s="137" t="s">
        <v>151</v>
      </c>
      <c r="B357" s="92">
        <v>7349451</v>
      </c>
      <c r="C357" s="89" t="s">
        <v>779</v>
      </c>
      <c r="D357" s="148">
        <v>32398</v>
      </c>
      <c r="E357" s="148">
        <v>21964</v>
      </c>
      <c r="F357" s="148">
        <v>42492</v>
      </c>
      <c r="G357" s="75">
        <f t="shared" si="3"/>
        <v>27</v>
      </c>
      <c r="H357" s="80" t="s">
        <v>184</v>
      </c>
      <c r="I357" s="141"/>
      <c r="J357" s="143" t="s">
        <v>413</v>
      </c>
      <c r="K357" s="143" t="s">
        <v>414</v>
      </c>
      <c r="L357" s="90"/>
      <c r="M357" s="91">
        <v>1</v>
      </c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</row>
    <row r="358" spans="1:951" ht="15" customHeight="1" x14ac:dyDescent="0.35">
      <c r="A358" s="137" t="s">
        <v>151</v>
      </c>
      <c r="B358" s="138">
        <v>7355254</v>
      </c>
      <c r="C358" s="89" t="s">
        <v>780</v>
      </c>
      <c r="D358" s="148">
        <v>34465</v>
      </c>
      <c r="E358" s="148">
        <v>22878</v>
      </c>
      <c r="F358" s="148">
        <v>43040</v>
      </c>
      <c r="G358" s="75">
        <f t="shared" si="3"/>
        <v>23</v>
      </c>
      <c r="H358" s="80" t="s">
        <v>186</v>
      </c>
      <c r="I358" s="141">
        <v>1</v>
      </c>
      <c r="J358" s="143" t="s">
        <v>413</v>
      </c>
      <c r="K358" s="143" t="s">
        <v>414</v>
      </c>
      <c r="L358" s="90"/>
      <c r="M358" s="91">
        <v>1</v>
      </c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</row>
    <row r="359" spans="1:951" ht="15" customHeight="1" x14ac:dyDescent="0.35">
      <c r="A359" s="137" t="s">
        <v>151</v>
      </c>
      <c r="B359" s="138">
        <v>7358238</v>
      </c>
      <c r="C359" s="89" t="s">
        <v>781</v>
      </c>
      <c r="D359" s="148">
        <v>27395</v>
      </c>
      <c r="E359" s="148">
        <v>18246</v>
      </c>
      <c r="F359" s="148">
        <v>36800</v>
      </c>
      <c r="G359" s="75">
        <f t="shared" si="3"/>
        <v>25</v>
      </c>
      <c r="H359" s="80" t="s">
        <v>186</v>
      </c>
      <c r="I359" s="141">
        <v>1</v>
      </c>
      <c r="J359" s="143" t="s">
        <v>412</v>
      </c>
      <c r="K359" s="143" t="s">
        <v>414</v>
      </c>
      <c r="L359" s="90"/>
      <c r="M359" s="91">
        <v>1</v>
      </c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</row>
    <row r="360" spans="1:951" ht="15" customHeight="1" x14ac:dyDescent="0.35">
      <c r="A360" s="137" t="s">
        <v>151</v>
      </c>
      <c r="B360" s="138">
        <v>7360196</v>
      </c>
      <c r="C360" s="89" t="s">
        <v>782</v>
      </c>
      <c r="D360" s="148">
        <v>39181</v>
      </c>
      <c r="E360" s="148">
        <v>22910</v>
      </c>
      <c r="F360" s="148">
        <v>43405</v>
      </c>
      <c r="G360" s="75">
        <f t="shared" si="3"/>
        <v>11</v>
      </c>
      <c r="H360" s="80" t="s">
        <v>186</v>
      </c>
      <c r="I360" s="141">
        <v>1</v>
      </c>
      <c r="J360" s="143" t="s">
        <v>189</v>
      </c>
      <c r="K360" s="143" t="s">
        <v>414</v>
      </c>
      <c r="L360" s="90"/>
      <c r="M360" s="91">
        <v>1</v>
      </c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</row>
    <row r="361" spans="1:951" ht="15" customHeight="1" x14ac:dyDescent="0.35">
      <c r="A361" s="137" t="s">
        <v>151</v>
      </c>
      <c r="B361" s="138">
        <v>7362319</v>
      </c>
      <c r="C361" s="89" t="s">
        <v>783</v>
      </c>
      <c r="D361" s="148">
        <v>35735</v>
      </c>
      <c r="E361" s="148">
        <v>23676</v>
      </c>
      <c r="F361" s="148">
        <v>41329</v>
      </c>
      <c r="G361" s="75">
        <f t="shared" si="3"/>
        <v>15</v>
      </c>
      <c r="H361" s="80" t="s">
        <v>186</v>
      </c>
      <c r="I361" s="141">
        <v>1</v>
      </c>
      <c r="J361" s="143" t="s">
        <v>150</v>
      </c>
      <c r="K361" s="143" t="s">
        <v>414</v>
      </c>
      <c r="L361" s="90"/>
      <c r="M361" s="91">
        <v>1</v>
      </c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</row>
    <row r="362" spans="1:951" ht="15" customHeight="1" x14ac:dyDescent="0.35">
      <c r="A362" s="137" t="s">
        <v>151</v>
      </c>
      <c r="B362" s="138">
        <v>7364348</v>
      </c>
      <c r="C362" s="89" t="s">
        <v>784</v>
      </c>
      <c r="D362" s="148">
        <v>30713</v>
      </c>
      <c r="E362" s="148">
        <v>13001</v>
      </c>
      <c r="F362" s="148">
        <v>36130</v>
      </c>
      <c r="G362" s="75">
        <f t="shared" si="3"/>
        <v>14</v>
      </c>
      <c r="H362" s="80" t="s">
        <v>184</v>
      </c>
      <c r="I362" s="141">
        <v>1</v>
      </c>
      <c r="J362" s="143" t="s">
        <v>150</v>
      </c>
      <c r="K362" s="143" t="s">
        <v>414</v>
      </c>
      <c r="L362" s="90"/>
      <c r="M362" s="91">
        <v>1</v>
      </c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</row>
    <row r="363" spans="1:951" ht="15" customHeight="1" x14ac:dyDescent="0.35">
      <c r="A363" s="137" t="s">
        <v>151</v>
      </c>
      <c r="B363" s="138">
        <v>7369906</v>
      </c>
      <c r="C363" s="89" t="s">
        <v>785</v>
      </c>
      <c r="D363" s="148">
        <v>34113</v>
      </c>
      <c r="E363" s="148">
        <v>23265</v>
      </c>
      <c r="F363" s="148">
        <v>44137</v>
      </c>
      <c r="G363" s="75">
        <f t="shared" si="3"/>
        <v>27</v>
      </c>
      <c r="H363" s="80" t="s">
        <v>186</v>
      </c>
      <c r="I363" s="141">
        <v>1</v>
      </c>
      <c r="J363" s="143" t="s">
        <v>150</v>
      </c>
      <c r="K363" s="143" t="s">
        <v>414</v>
      </c>
      <c r="L363" s="90"/>
      <c r="M363" s="91">
        <v>1</v>
      </c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</row>
    <row r="364" spans="1:951" ht="15" customHeight="1" x14ac:dyDescent="0.35">
      <c r="A364" s="137" t="s">
        <v>151</v>
      </c>
      <c r="B364" s="138">
        <v>7369947</v>
      </c>
      <c r="C364" s="89" t="s">
        <v>786</v>
      </c>
      <c r="D364" s="148">
        <v>35735</v>
      </c>
      <c r="E364" s="148">
        <v>23487</v>
      </c>
      <c r="F364" s="148">
        <v>43282</v>
      </c>
      <c r="G364" s="75">
        <f t="shared" si="3"/>
        <v>20</v>
      </c>
      <c r="H364" s="80" t="s">
        <v>184</v>
      </c>
      <c r="I364" s="141">
        <v>1</v>
      </c>
      <c r="J364" s="143" t="s">
        <v>150</v>
      </c>
      <c r="K364" s="143" t="s">
        <v>414</v>
      </c>
      <c r="L364" s="90"/>
      <c r="M364" s="91">
        <v>1</v>
      </c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</row>
    <row r="365" spans="1:951" ht="15" customHeight="1" x14ac:dyDescent="0.35">
      <c r="A365" s="137" t="s">
        <v>151</v>
      </c>
      <c r="B365" s="138">
        <v>7370019</v>
      </c>
      <c r="C365" s="89" t="s">
        <v>787</v>
      </c>
      <c r="D365" s="148">
        <v>33987</v>
      </c>
      <c r="E365" s="148">
        <v>23308</v>
      </c>
      <c r="F365" s="148">
        <v>43584</v>
      </c>
      <c r="G365" s="75">
        <f t="shared" si="3"/>
        <v>26</v>
      </c>
      <c r="H365" s="80" t="s">
        <v>186</v>
      </c>
      <c r="I365" s="141">
        <v>1</v>
      </c>
      <c r="J365" s="143" t="s">
        <v>413</v>
      </c>
      <c r="K365" s="143" t="s">
        <v>414</v>
      </c>
      <c r="L365" s="90"/>
      <c r="M365" s="91">
        <v>1</v>
      </c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</row>
    <row r="366" spans="1:951" ht="15" customHeight="1" x14ac:dyDescent="0.35">
      <c r="A366" s="137" t="s">
        <v>151</v>
      </c>
      <c r="B366" s="138">
        <v>7371376</v>
      </c>
      <c r="C366" s="89" t="s">
        <v>788</v>
      </c>
      <c r="D366" s="148">
        <v>35569</v>
      </c>
      <c r="E366" s="148">
        <v>23480</v>
      </c>
      <c r="F366" s="148">
        <v>43282</v>
      </c>
      <c r="G366" s="75">
        <f t="shared" si="3"/>
        <v>21</v>
      </c>
      <c r="H366" s="80" t="s">
        <v>186</v>
      </c>
      <c r="I366" s="141">
        <v>1</v>
      </c>
      <c r="J366" s="143" t="s">
        <v>413</v>
      </c>
      <c r="K366" s="143" t="s">
        <v>414</v>
      </c>
      <c r="L366" s="90"/>
      <c r="M366" s="91">
        <v>1</v>
      </c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</row>
    <row r="367" spans="1:951" ht="15" customHeight="1" x14ac:dyDescent="0.35">
      <c r="A367" s="137" t="s">
        <v>151</v>
      </c>
      <c r="B367" s="138">
        <v>7373625</v>
      </c>
      <c r="C367" s="89" t="s">
        <v>789</v>
      </c>
      <c r="D367" s="148">
        <v>28430</v>
      </c>
      <c r="E367" s="148">
        <v>17074</v>
      </c>
      <c r="F367" s="148">
        <v>35765</v>
      </c>
      <c r="G367" s="75">
        <f t="shared" si="3"/>
        <v>20</v>
      </c>
      <c r="H367" s="80" t="s">
        <v>184</v>
      </c>
      <c r="I367" s="141">
        <v>1</v>
      </c>
      <c r="J367" s="143" t="s">
        <v>150</v>
      </c>
      <c r="K367" s="143" t="s">
        <v>414</v>
      </c>
      <c r="L367" s="90"/>
      <c r="M367" s="91">
        <v>1</v>
      </c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</row>
    <row r="368" spans="1:951" ht="15" customHeight="1" x14ac:dyDescent="0.35">
      <c r="A368" s="137" t="s">
        <v>151</v>
      </c>
      <c r="B368" s="138">
        <v>7373717</v>
      </c>
      <c r="C368" s="89" t="s">
        <v>790</v>
      </c>
      <c r="D368" s="148">
        <v>39181</v>
      </c>
      <c r="E368" s="148">
        <v>22897</v>
      </c>
      <c r="F368" s="148">
        <v>43222</v>
      </c>
      <c r="G368" s="75">
        <f t="shared" si="3"/>
        <v>11</v>
      </c>
      <c r="H368" s="80" t="s">
        <v>186</v>
      </c>
      <c r="I368" s="141">
        <v>1</v>
      </c>
      <c r="J368" s="143" t="s">
        <v>412</v>
      </c>
      <c r="K368" s="143" t="s">
        <v>414</v>
      </c>
      <c r="L368" s="90"/>
      <c r="M368" s="91">
        <v>1</v>
      </c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</row>
    <row r="369" spans="1:951" ht="15" customHeight="1" x14ac:dyDescent="0.35">
      <c r="A369" s="137" t="s">
        <v>151</v>
      </c>
      <c r="B369" s="138">
        <v>7374519</v>
      </c>
      <c r="C369" s="89" t="s">
        <v>791</v>
      </c>
      <c r="D369" s="148">
        <v>35584</v>
      </c>
      <c r="E369" s="148">
        <v>24044</v>
      </c>
      <c r="F369" s="148">
        <v>44683</v>
      </c>
      <c r="G369" s="75">
        <f t="shared" si="3"/>
        <v>24</v>
      </c>
      <c r="H369" s="80" t="s">
        <v>184</v>
      </c>
      <c r="I369" s="141">
        <v>1</v>
      </c>
      <c r="J369" s="143" t="s">
        <v>150</v>
      </c>
      <c r="K369" s="143" t="s">
        <v>414</v>
      </c>
      <c r="L369" s="90"/>
      <c r="M369" s="91">
        <v>1</v>
      </c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</row>
    <row r="370" spans="1:951" ht="15" customHeight="1" x14ac:dyDescent="0.35">
      <c r="A370" s="137" t="s">
        <v>151</v>
      </c>
      <c r="B370" s="138">
        <v>7378886</v>
      </c>
      <c r="C370" s="89" t="s">
        <v>792</v>
      </c>
      <c r="D370" s="148">
        <v>28596</v>
      </c>
      <c r="E370" s="148">
        <v>12963</v>
      </c>
      <c r="F370" s="148">
        <v>36495</v>
      </c>
      <c r="G370" s="75">
        <f t="shared" si="3"/>
        <v>21</v>
      </c>
      <c r="H370" s="80" t="s">
        <v>186</v>
      </c>
      <c r="I370" s="141">
        <v>1</v>
      </c>
      <c r="J370" s="143" t="s">
        <v>413</v>
      </c>
      <c r="K370" s="143" t="s">
        <v>414</v>
      </c>
      <c r="L370" s="90"/>
      <c r="M370" s="91">
        <v>1</v>
      </c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</row>
    <row r="371" spans="1:951" ht="15" customHeight="1" x14ac:dyDescent="0.35">
      <c r="A371" s="137" t="s">
        <v>151</v>
      </c>
      <c r="B371" s="138">
        <v>7379067</v>
      </c>
      <c r="C371" s="89" t="s">
        <v>793</v>
      </c>
      <c r="D371" s="148">
        <v>27500</v>
      </c>
      <c r="E371" s="148">
        <v>16756</v>
      </c>
      <c r="F371" s="148">
        <v>35034</v>
      </c>
      <c r="G371" s="75">
        <f t="shared" si="3"/>
        <v>20</v>
      </c>
      <c r="H371" s="80" t="s">
        <v>186</v>
      </c>
      <c r="I371" s="141">
        <v>1</v>
      </c>
      <c r="J371" s="143" t="s">
        <v>150</v>
      </c>
      <c r="K371" s="143" t="s">
        <v>414</v>
      </c>
      <c r="L371" s="90"/>
      <c r="M371" s="91">
        <v>1</v>
      </c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</row>
    <row r="372" spans="1:951" ht="15" customHeight="1" x14ac:dyDescent="0.35">
      <c r="A372" s="137" t="s">
        <v>151</v>
      </c>
      <c r="B372" s="138">
        <v>7382721</v>
      </c>
      <c r="C372" s="89" t="s">
        <v>794</v>
      </c>
      <c r="D372" s="148">
        <v>38488</v>
      </c>
      <c r="E372" s="148">
        <v>24286</v>
      </c>
      <c r="F372" s="148">
        <v>44683</v>
      </c>
      <c r="G372" s="75">
        <f t="shared" si="3"/>
        <v>16</v>
      </c>
      <c r="H372" s="80" t="s">
        <v>186</v>
      </c>
      <c r="I372" s="141">
        <v>1</v>
      </c>
      <c r="J372" s="143" t="s">
        <v>412</v>
      </c>
      <c r="K372" s="143" t="s">
        <v>414</v>
      </c>
      <c r="L372" s="90"/>
      <c r="M372" s="91">
        <v>1</v>
      </c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</row>
    <row r="373" spans="1:951" s="86" customFormat="1" ht="15" customHeight="1" x14ac:dyDescent="0.35">
      <c r="A373" s="137" t="s">
        <v>151</v>
      </c>
      <c r="B373" s="92">
        <v>7390656</v>
      </c>
      <c r="C373" s="89" t="s">
        <v>795</v>
      </c>
      <c r="D373" s="148">
        <v>38831</v>
      </c>
      <c r="E373" s="147">
        <v>39724</v>
      </c>
      <c r="F373" s="148">
        <v>44530</v>
      </c>
      <c r="G373" s="75">
        <f t="shared" si="3"/>
        <v>15</v>
      </c>
      <c r="H373" s="80" t="s">
        <v>186</v>
      </c>
      <c r="I373" s="141">
        <v>1</v>
      </c>
      <c r="J373" s="143" t="s">
        <v>412</v>
      </c>
      <c r="K373" s="143" t="s">
        <v>414</v>
      </c>
      <c r="L373" s="90"/>
      <c r="M373" s="91">
        <v>1</v>
      </c>
    </row>
    <row r="374" spans="1:951" ht="15" customHeight="1" x14ac:dyDescent="0.35">
      <c r="A374" s="137" t="s">
        <v>151</v>
      </c>
      <c r="B374" s="138">
        <v>7391809</v>
      </c>
      <c r="C374" s="89" t="s">
        <v>796</v>
      </c>
      <c r="D374" s="148">
        <v>27395</v>
      </c>
      <c r="E374" s="148">
        <v>16081</v>
      </c>
      <c r="F374" s="148">
        <v>36800</v>
      </c>
      <c r="G374" s="75">
        <f t="shared" si="3"/>
        <v>25</v>
      </c>
      <c r="H374" s="80" t="s">
        <v>184</v>
      </c>
      <c r="I374" s="141">
        <v>1</v>
      </c>
      <c r="J374" s="143" t="s">
        <v>150</v>
      </c>
      <c r="K374" s="143" t="s">
        <v>414</v>
      </c>
      <c r="L374" s="90"/>
      <c r="M374" s="91">
        <v>1</v>
      </c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</row>
    <row r="375" spans="1:951" ht="15" customHeight="1" x14ac:dyDescent="0.35">
      <c r="A375" s="137" t="s">
        <v>151</v>
      </c>
      <c r="B375" s="138">
        <v>7392162</v>
      </c>
      <c r="C375" s="89" t="s">
        <v>797</v>
      </c>
      <c r="D375" s="148">
        <v>36815</v>
      </c>
      <c r="E375" s="148">
        <v>23406</v>
      </c>
      <c r="F375" s="148">
        <v>43812</v>
      </c>
      <c r="G375" s="75">
        <f t="shared" si="3"/>
        <v>19</v>
      </c>
      <c r="H375" s="80" t="s">
        <v>184</v>
      </c>
      <c r="I375" s="141">
        <v>1</v>
      </c>
      <c r="J375" s="143" t="s">
        <v>150</v>
      </c>
      <c r="K375" s="143" t="s">
        <v>414</v>
      </c>
      <c r="L375" s="90"/>
      <c r="M375" s="91">
        <v>1</v>
      </c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</row>
    <row r="376" spans="1:951" ht="15" customHeight="1" x14ac:dyDescent="0.35">
      <c r="A376" s="137" t="s">
        <v>151</v>
      </c>
      <c r="B376" s="92">
        <v>7393151</v>
      </c>
      <c r="C376" s="89" t="s">
        <v>798</v>
      </c>
      <c r="D376" s="148">
        <v>35735</v>
      </c>
      <c r="E376" s="148">
        <v>24598</v>
      </c>
      <c r="F376" s="148">
        <v>42681</v>
      </c>
      <c r="G376" s="75">
        <f t="shared" si="3"/>
        <v>19</v>
      </c>
      <c r="H376" s="80" t="s">
        <v>186</v>
      </c>
      <c r="I376" s="141">
        <v>1</v>
      </c>
      <c r="J376" s="143" t="s">
        <v>413</v>
      </c>
      <c r="K376" s="143" t="s">
        <v>414</v>
      </c>
      <c r="L376" s="90"/>
      <c r="M376" s="91">
        <v>1</v>
      </c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</row>
    <row r="377" spans="1:951" ht="15" customHeight="1" x14ac:dyDescent="0.35">
      <c r="A377" s="92" t="s">
        <v>151</v>
      </c>
      <c r="B377" s="92">
        <v>7395970</v>
      </c>
      <c r="C377" s="89" t="s">
        <v>799</v>
      </c>
      <c r="D377" s="148">
        <v>35025</v>
      </c>
      <c r="E377" s="148">
        <v>24061</v>
      </c>
      <c r="F377" s="148">
        <v>44158</v>
      </c>
      <c r="G377" s="75">
        <f t="shared" si="3"/>
        <v>25</v>
      </c>
      <c r="H377" s="80" t="s">
        <v>186</v>
      </c>
      <c r="I377" s="141">
        <v>1</v>
      </c>
      <c r="J377" s="143" t="s">
        <v>150</v>
      </c>
      <c r="K377" s="143" t="s">
        <v>414</v>
      </c>
      <c r="L377" s="90"/>
      <c r="M377" s="91">
        <v>1</v>
      </c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</row>
    <row r="378" spans="1:951" ht="15" customHeight="1" x14ac:dyDescent="0.35">
      <c r="A378" s="137" t="s">
        <v>151</v>
      </c>
      <c r="B378" s="138">
        <v>7401655</v>
      </c>
      <c r="C378" s="89" t="s">
        <v>800</v>
      </c>
      <c r="D378" s="148">
        <v>35922</v>
      </c>
      <c r="E378" s="148">
        <v>24768</v>
      </c>
      <c r="F378" s="148">
        <v>45077</v>
      </c>
      <c r="G378" s="75">
        <f t="shared" si="3"/>
        <v>25</v>
      </c>
      <c r="H378" s="80" t="s">
        <v>186</v>
      </c>
      <c r="I378" s="141">
        <v>1</v>
      </c>
      <c r="J378" s="143" t="s">
        <v>150</v>
      </c>
      <c r="K378" s="143" t="s">
        <v>414</v>
      </c>
      <c r="L378" s="90"/>
      <c r="M378" s="91">
        <v>1</v>
      </c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</row>
    <row r="379" spans="1:951" ht="15" customHeight="1" x14ac:dyDescent="0.35">
      <c r="A379" s="137" t="s">
        <v>151</v>
      </c>
      <c r="B379" s="138">
        <v>7402362</v>
      </c>
      <c r="C379" s="89" t="s">
        <v>801</v>
      </c>
      <c r="D379" s="148">
        <v>35922</v>
      </c>
      <c r="E379" s="148">
        <v>24888</v>
      </c>
      <c r="F379" s="148">
        <v>45077</v>
      </c>
      <c r="G379" s="75">
        <f t="shared" si="3"/>
        <v>25</v>
      </c>
      <c r="H379" s="80" t="s">
        <v>186</v>
      </c>
      <c r="I379" s="141">
        <v>1</v>
      </c>
      <c r="J379" s="143" t="s">
        <v>412</v>
      </c>
      <c r="K379" s="143" t="s">
        <v>414</v>
      </c>
      <c r="L379" s="90"/>
      <c r="M379" s="91">
        <v>1</v>
      </c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</row>
    <row r="380" spans="1:951" ht="15" customHeight="1" x14ac:dyDescent="0.35">
      <c r="A380" s="92" t="s">
        <v>151</v>
      </c>
      <c r="B380" s="92">
        <v>7402934</v>
      </c>
      <c r="C380" s="89" t="s">
        <v>802</v>
      </c>
      <c r="D380" s="148">
        <v>38831</v>
      </c>
      <c r="E380" s="148">
        <v>25085</v>
      </c>
      <c r="F380" s="148">
        <v>44886</v>
      </c>
      <c r="G380" s="75">
        <f t="shared" si="3"/>
        <v>16</v>
      </c>
      <c r="H380" s="80" t="s">
        <v>186</v>
      </c>
      <c r="I380" s="141">
        <v>1</v>
      </c>
      <c r="J380" s="143" t="s">
        <v>412</v>
      </c>
      <c r="K380" s="143" t="s">
        <v>414</v>
      </c>
      <c r="L380" s="90"/>
      <c r="M380" s="91">
        <v>1</v>
      </c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</row>
    <row r="381" spans="1:951" ht="15" customHeight="1" x14ac:dyDescent="0.35">
      <c r="A381" s="137" t="s">
        <v>151</v>
      </c>
      <c r="B381" s="92">
        <v>7403762</v>
      </c>
      <c r="C381" s="89" t="s">
        <v>803</v>
      </c>
      <c r="D381" s="148">
        <v>38280</v>
      </c>
      <c r="E381" s="148">
        <v>24353</v>
      </c>
      <c r="F381" s="148">
        <v>44530</v>
      </c>
      <c r="G381" s="75">
        <f t="shared" si="3"/>
        <v>17</v>
      </c>
      <c r="H381" s="80" t="s">
        <v>186</v>
      </c>
      <c r="I381" s="141">
        <v>1</v>
      </c>
      <c r="J381" s="143" t="s">
        <v>412</v>
      </c>
      <c r="K381" s="143" t="s">
        <v>414</v>
      </c>
      <c r="L381" s="90"/>
      <c r="M381" s="91">
        <v>1</v>
      </c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</row>
    <row r="382" spans="1:951" ht="15" customHeight="1" x14ac:dyDescent="0.35">
      <c r="A382" s="137" t="s">
        <v>151</v>
      </c>
      <c r="B382" s="138">
        <v>7407593</v>
      </c>
      <c r="C382" s="89" t="s">
        <v>804</v>
      </c>
      <c r="D382" s="148">
        <v>35922</v>
      </c>
      <c r="E382" s="148">
        <v>24824</v>
      </c>
      <c r="F382" s="148">
        <v>45077</v>
      </c>
      <c r="G382" s="75">
        <f t="shared" si="3"/>
        <v>25</v>
      </c>
      <c r="H382" s="80" t="s">
        <v>184</v>
      </c>
      <c r="I382" s="141">
        <v>1</v>
      </c>
      <c r="J382" s="143" t="s">
        <v>150</v>
      </c>
      <c r="K382" s="143" t="s">
        <v>414</v>
      </c>
      <c r="L382" s="90"/>
      <c r="M382" s="91">
        <v>1</v>
      </c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</row>
    <row r="383" spans="1:951" ht="15" customHeight="1" x14ac:dyDescent="0.35">
      <c r="A383" s="92" t="s">
        <v>151</v>
      </c>
      <c r="B383" s="92">
        <v>7407770</v>
      </c>
      <c r="C383" s="89" t="s">
        <v>805</v>
      </c>
      <c r="D383" s="148">
        <v>35025</v>
      </c>
      <c r="E383" s="148">
        <v>25129</v>
      </c>
      <c r="F383" s="148">
        <v>44158</v>
      </c>
      <c r="G383" s="75">
        <f t="shared" si="3"/>
        <v>25</v>
      </c>
      <c r="H383" s="80" t="s">
        <v>186</v>
      </c>
      <c r="I383" s="141">
        <v>1</v>
      </c>
      <c r="J383" s="143" t="s">
        <v>412</v>
      </c>
      <c r="K383" s="143" t="s">
        <v>414</v>
      </c>
      <c r="L383" s="90"/>
      <c r="M383" s="91">
        <v>1</v>
      </c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</row>
    <row r="384" spans="1:951" ht="15" customHeight="1" x14ac:dyDescent="0.35">
      <c r="A384" s="92" t="s">
        <v>151</v>
      </c>
      <c r="B384" s="92">
        <v>7408252</v>
      </c>
      <c r="C384" s="89" t="s">
        <v>806</v>
      </c>
      <c r="D384" s="148">
        <v>35025</v>
      </c>
      <c r="E384" s="148">
        <v>24432</v>
      </c>
      <c r="F384" s="148">
        <v>44158</v>
      </c>
      <c r="G384" s="75">
        <f t="shared" si="3"/>
        <v>25</v>
      </c>
      <c r="H384" s="80" t="s">
        <v>186</v>
      </c>
      <c r="I384" s="141">
        <v>1</v>
      </c>
      <c r="J384" s="143" t="s">
        <v>150</v>
      </c>
      <c r="K384" s="143" t="s">
        <v>414</v>
      </c>
      <c r="L384" s="90"/>
      <c r="M384" s="91">
        <v>1</v>
      </c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</row>
    <row r="385" spans="1:951" ht="15" customHeight="1" x14ac:dyDescent="0.35">
      <c r="A385" s="137" t="s">
        <v>151</v>
      </c>
      <c r="B385" s="138">
        <v>7409651</v>
      </c>
      <c r="C385" s="89" t="s">
        <v>807</v>
      </c>
      <c r="D385" s="148">
        <v>27441</v>
      </c>
      <c r="E385" s="148">
        <v>16538</v>
      </c>
      <c r="F385" s="148">
        <v>38930</v>
      </c>
      <c r="G385" s="75">
        <f t="shared" si="3"/>
        <v>31</v>
      </c>
      <c r="H385" s="80" t="s">
        <v>184</v>
      </c>
      <c r="I385" s="141">
        <v>1</v>
      </c>
      <c r="J385" s="143" t="s">
        <v>150</v>
      </c>
      <c r="K385" s="143" t="s">
        <v>414</v>
      </c>
      <c r="L385" s="90"/>
      <c r="M385" s="91">
        <v>1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</row>
    <row r="386" spans="1:951" ht="15" customHeight="1" x14ac:dyDescent="0.35">
      <c r="A386" s="137" t="s">
        <v>151</v>
      </c>
      <c r="B386" s="138">
        <v>7409659</v>
      </c>
      <c r="C386" s="89" t="s">
        <v>808</v>
      </c>
      <c r="D386" s="148">
        <v>28399</v>
      </c>
      <c r="E386" s="148">
        <v>17261</v>
      </c>
      <c r="F386" s="148">
        <v>37602</v>
      </c>
      <c r="G386" s="75">
        <f t="shared" si="3"/>
        <v>25</v>
      </c>
      <c r="H386" s="80" t="s">
        <v>186</v>
      </c>
      <c r="I386" s="141">
        <v>1</v>
      </c>
      <c r="J386" s="143" t="s">
        <v>413</v>
      </c>
      <c r="K386" s="143" t="s">
        <v>414</v>
      </c>
      <c r="L386" s="90"/>
      <c r="M386" s="91">
        <v>1</v>
      </c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</row>
    <row r="387" spans="1:951" ht="15" customHeight="1" x14ac:dyDescent="0.35">
      <c r="A387" s="137" t="s">
        <v>151</v>
      </c>
      <c r="B387" s="138">
        <v>7409940</v>
      </c>
      <c r="C387" s="89" t="s">
        <v>809</v>
      </c>
      <c r="D387" s="148">
        <v>28399</v>
      </c>
      <c r="E387" s="148">
        <v>16622</v>
      </c>
      <c r="F387" s="148">
        <v>39143</v>
      </c>
      <c r="G387" s="75">
        <f t="shared" si="3"/>
        <v>29</v>
      </c>
      <c r="H387" s="80" t="s">
        <v>186</v>
      </c>
      <c r="I387" s="141">
        <v>1</v>
      </c>
      <c r="J387" s="143" t="s">
        <v>150</v>
      </c>
      <c r="K387" s="143" t="s">
        <v>414</v>
      </c>
      <c r="L387" s="90"/>
      <c r="M387" s="91">
        <v>1</v>
      </c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</row>
    <row r="388" spans="1:951" ht="15" customHeight="1" x14ac:dyDescent="0.35">
      <c r="A388" s="92" t="s">
        <v>151</v>
      </c>
      <c r="B388" s="92">
        <v>7409957</v>
      </c>
      <c r="C388" s="89" t="s">
        <v>810</v>
      </c>
      <c r="D388" s="148">
        <v>34715</v>
      </c>
      <c r="E388" s="148">
        <v>25263</v>
      </c>
      <c r="F388" s="148">
        <v>44137</v>
      </c>
      <c r="G388" s="75">
        <f t="shared" si="3"/>
        <v>25</v>
      </c>
      <c r="H388" s="80" t="s">
        <v>186</v>
      </c>
      <c r="I388" s="141">
        <v>1</v>
      </c>
      <c r="J388" s="143" t="s">
        <v>150</v>
      </c>
      <c r="K388" s="143" t="s">
        <v>414</v>
      </c>
      <c r="L388" s="90"/>
      <c r="M388" s="91">
        <v>1</v>
      </c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</row>
    <row r="389" spans="1:951" ht="15" customHeight="1" x14ac:dyDescent="0.35">
      <c r="A389" s="92" t="s">
        <v>151</v>
      </c>
      <c r="B389" s="92">
        <v>7409965</v>
      </c>
      <c r="C389" s="89" t="s">
        <v>811</v>
      </c>
      <c r="D389" s="148">
        <v>35156</v>
      </c>
      <c r="E389" s="148">
        <v>25368</v>
      </c>
      <c r="F389" s="148">
        <v>44137</v>
      </c>
      <c r="G389" s="75">
        <f t="shared" si="3"/>
        <v>24</v>
      </c>
      <c r="H389" s="80" t="s">
        <v>186</v>
      </c>
      <c r="I389" s="141">
        <v>1</v>
      </c>
      <c r="J389" s="143" t="s">
        <v>412</v>
      </c>
      <c r="K389" s="143" t="s">
        <v>414</v>
      </c>
      <c r="L389" s="90"/>
      <c r="M389" s="91">
        <v>1</v>
      </c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</row>
    <row r="390" spans="1:951" ht="15" customHeight="1" x14ac:dyDescent="0.35">
      <c r="A390" s="137" t="s">
        <v>151</v>
      </c>
      <c r="B390" s="138">
        <v>7413254</v>
      </c>
      <c r="C390" s="89" t="s">
        <v>812</v>
      </c>
      <c r="D390" s="148">
        <v>28399</v>
      </c>
      <c r="E390" s="148">
        <v>16361</v>
      </c>
      <c r="F390" s="148">
        <v>38930</v>
      </c>
      <c r="G390" s="75">
        <f t="shared" si="3"/>
        <v>28</v>
      </c>
      <c r="H390" s="80" t="s">
        <v>184</v>
      </c>
      <c r="I390" s="141">
        <v>1</v>
      </c>
      <c r="J390" s="143" t="s">
        <v>150</v>
      </c>
      <c r="K390" s="143" t="s">
        <v>414</v>
      </c>
      <c r="L390" s="90"/>
      <c r="M390" s="91">
        <v>1</v>
      </c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</row>
    <row r="391" spans="1:951" ht="15" customHeight="1" x14ac:dyDescent="0.35">
      <c r="A391" s="92" t="s">
        <v>151</v>
      </c>
      <c r="B391" s="92">
        <v>7413380</v>
      </c>
      <c r="C391" s="89" t="s">
        <v>813</v>
      </c>
      <c r="D391" s="148">
        <v>39181</v>
      </c>
      <c r="E391" s="148">
        <v>25255</v>
      </c>
      <c r="F391" s="148">
        <v>44137</v>
      </c>
      <c r="G391" s="75">
        <f t="shared" si="3"/>
        <v>13</v>
      </c>
      <c r="H391" s="80" t="s">
        <v>184</v>
      </c>
      <c r="I391" s="141">
        <v>1</v>
      </c>
      <c r="J391" s="143" t="s">
        <v>412</v>
      </c>
      <c r="K391" s="143" t="s">
        <v>414</v>
      </c>
      <c r="L391" s="90"/>
      <c r="M391" s="91">
        <v>1</v>
      </c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</row>
    <row r="392" spans="1:951" ht="15" customHeight="1" x14ac:dyDescent="0.35">
      <c r="A392" s="92" t="s">
        <v>151</v>
      </c>
      <c r="B392" s="92">
        <v>7416606</v>
      </c>
      <c r="C392" s="89" t="s">
        <v>814</v>
      </c>
      <c r="D392" s="148">
        <v>35584</v>
      </c>
      <c r="E392" s="148">
        <v>25214</v>
      </c>
      <c r="F392" s="148">
        <v>44137</v>
      </c>
      <c r="G392" s="75">
        <f t="shared" si="3"/>
        <v>23</v>
      </c>
      <c r="H392" s="80" t="s">
        <v>184</v>
      </c>
      <c r="I392" s="141">
        <v>1</v>
      </c>
      <c r="J392" s="143" t="s">
        <v>150</v>
      </c>
      <c r="K392" s="143" t="s">
        <v>414</v>
      </c>
      <c r="L392" s="90"/>
      <c r="M392" s="91">
        <v>1</v>
      </c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</row>
    <row r="393" spans="1:951" ht="15" customHeight="1" x14ac:dyDescent="0.35">
      <c r="A393" s="92" t="s">
        <v>151</v>
      </c>
      <c r="B393" s="92">
        <v>7417076</v>
      </c>
      <c r="C393" s="89" t="s">
        <v>815</v>
      </c>
      <c r="D393" s="148">
        <v>35584</v>
      </c>
      <c r="E393" s="148">
        <v>24651</v>
      </c>
      <c r="F393" s="148">
        <v>44256</v>
      </c>
      <c r="G393" s="75">
        <f t="shared" si="3"/>
        <v>23</v>
      </c>
      <c r="H393" s="80" t="s">
        <v>184</v>
      </c>
      <c r="I393" s="141">
        <v>1</v>
      </c>
      <c r="J393" s="143" t="s">
        <v>413</v>
      </c>
      <c r="K393" s="143" t="s">
        <v>414</v>
      </c>
      <c r="L393" s="90"/>
      <c r="M393" s="91">
        <v>1</v>
      </c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</row>
    <row r="394" spans="1:951" ht="15" customHeight="1" x14ac:dyDescent="0.35">
      <c r="A394" s="137" t="s">
        <v>151</v>
      </c>
      <c r="B394" s="138">
        <v>7420129</v>
      </c>
      <c r="C394" s="89" t="s">
        <v>816</v>
      </c>
      <c r="D394" s="148">
        <v>36161</v>
      </c>
      <c r="E394" s="148">
        <v>24801</v>
      </c>
      <c r="F394" s="148">
        <v>43405</v>
      </c>
      <c r="G394" s="75">
        <f t="shared" si="3"/>
        <v>19</v>
      </c>
      <c r="H394" s="80" t="s">
        <v>186</v>
      </c>
      <c r="I394" s="141">
        <v>1</v>
      </c>
      <c r="J394" s="143" t="s">
        <v>412</v>
      </c>
      <c r="K394" s="143" t="s">
        <v>414</v>
      </c>
      <c r="L394" s="90"/>
      <c r="M394" s="91">
        <v>1</v>
      </c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</row>
    <row r="395" spans="1:951" ht="15" customHeight="1" x14ac:dyDescent="0.35">
      <c r="A395" s="92" t="s">
        <v>151</v>
      </c>
      <c r="B395" s="92">
        <v>7420155</v>
      </c>
      <c r="C395" s="89" t="s">
        <v>817</v>
      </c>
      <c r="D395" s="148">
        <v>35735</v>
      </c>
      <c r="E395" s="148">
        <v>24307</v>
      </c>
      <c r="F395" s="148">
        <v>44256</v>
      </c>
      <c r="G395" s="75">
        <f t="shared" si="3"/>
        <v>23</v>
      </c>
      <c r="H395" s="80" t="s">
        <v>186</v>
      </c>
      <c r="I395" s="141">
        <v>1</v>
      </c>
      <c r="J395" s="143" t="s">
        <v>150</v>
      </c>
      <c r="K395" s="143" t="s">
        <v>414</v>
      </c>
      <c r="L395" s="90"/>
      <c r="M395" s="91">
        <v>1</v>
      </c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</row>
    <row r="396" spans="1:951" ht="15" customHeight="1" x14ac:dyDescent="0.35">
      <c r="A396" s="137" t="s">
        <v>151</v>
      </c>
      <c r="B396" s="138">
        <v>7421164</v>
      </c>
      <c r="C396" s="89" t="s">
        <v>818</v>
      </c>
      <c r="D396" s="148">
        <v>37422</v>
      </c>
      <c r="E396" s="148">
        <v>25547</v>
      </c>
      <c r="F396" s="148">
        <v>43812</v>
      </c>
      <c r="G396" s="75">
        <f t="shared" si="3"/>
        <v>17</v>
      </c>
      <c r="H396" s="80" t="s">
        <v>186</v>
      </c>
      <c r="I396" s="141">
        <v>1</v>
      </c>
      <c r="J396" s="143" t="s">
        <v>412</v>
      </c>
      <c r="K396" s="143" t="s">
        <v>414</v>
      </c>
      <c r="L396" s="90"/>
      <c r="M396" s="91">
        <v>1</v>
      </c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</row>
    <row r="397" spans="1:951" ht="15" customHeight="1" x14ac:dyDescent="0.35">
      <c r="A397" s="137" t="s">
        <v>151</v>
      </c>
      <c r="B397" s="138">
        <v>7426015</v>
      </c>
      <c r="C397" s="89" t="s">
        <v>819</v>
      </c>
      <c r="D397" s="148">
        <v>34715</v>
      </c>
      <c r="E397" s="148">
        <v>25508</v>
      </c>
      <c r="F397" s="148">
        <v>44683</v>
      </c>
      <c r="G397" s="75">
        <f t="shared" si="3"/>
        <v>27</v>
      </c>
      <c r="H397" s="80" t="s">
        <v>186</v>
      </c>
      <c r="I397" s="141">
        <v>1</v>
      </c>
      <c r="J397" s="143" t="s">
        <v>150</v>
      </c>
      <c r="K397" s="143" t="s">
        <v>414</v>
      </c>
      <c r="L397" s="90"/>
      <c r="M397" s="91">
        <v>1</v>
      </c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</row>
    <row r="398" spans="1:951" ht="15" customHeight="1" x14ac:dyDescent="0.35">
      <c r="A398" s="137" t="s">
        <v>151</v>
      </c>
      <c r="B398" s="138">
        <v>7426062</v>
      </c>
      <c r="C398" s="89" t="s">
        <v>820</v>
      </c>
      <c r="D398" s="148">
        <v>36815</v>
      </c>
      <c r="E398" s="148">
        <v>25550</v>
      </c>
      <c r="F398" s="148">
        <v>43282</v>
      </c>
      <c r="G398" s="75">
        <f t="shared" si="3"/>
        <v>17</v>
      </c>
      <c r="H398" s="80" t="s">
        <v>184</v>
      </c>
      <c r="I398" s="141">
        <v>1</v>
      </c>
      <c r="J398" s="143" t="s">
        <v>150</v>
      </c>
      <c r="K398" s="143" t="s">
        <v>414</v>
      </c>
      <c r="L398" s="90"/>
      <c r="M398" s="91">
        <v>1</v>
      </c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</row>
    <row r="399" spans="1:951" ht="15" customHeight="1" x14ac:dyDescent="0.35">
      <c r="A399" s="92" t="s">
        <v>151</v>
      </c>
      <c r="B399" s="92">
        <v>7432398</v>
      </c>
      <c r="C399" s="89" t="s">
        <v>821</v>
      </c>
      <c r="D399" s="148">
        <v>35156</v>
      </c>
      <c r="E399" s="148">
        <v>25970</v>
      </c>
      <c r="F399" s="148">
        <v>44137</v>
      </c>
      <c r="G399" s="75">
        <f t="shared" si="3"/>
        <v>24</v>
      </c>
      <c r="H399" s="80" t="s">
        <v>186</v>
      </c>
      <c r="I399" s="141">
        <v>1</v>
      </c>
      <c r="J399" s="143" t="s">
        <v>150</v>
      </c>
      <c r="K399" s="143" t="s">
        <v>414</v>
      </c>
      <c r="L399" s="90"/>
      <c r="M399" s="91">
        <v>1</v>
      </c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</row>
    <row r="400" spans="1:951" ht="15" customHeight="1" x14ac:dyDescent="0.35">
      <c r="A400" s="92" t="s">
        <v>151</v>
      </c>
      <c r="B400" s="92">
        <v>7435424</v>
      </c>
      <c r="C400" s="89" t="s">
        <v>822</v>
      </c>
      <c r="D400" s="148">
        <v>35025</v>
      </c>
      <c r="E400" s="148">
        <v>25252</v>
      </c>
      <c r="F400" s="148">
        <v>44158</v>
      </c>
      <c r="G400" s="75">
        <f t="shared" si="3"/>
        <v>25</v>
      </c>
      <c r="H400" s="80" t="s">
        <v>186</v>
      </c>
      <c r="I400" s="141">
        <v>1</v>
      </c>
      <c r="J400" s="143" t="s">
        <v>412</v>
      </c>
      <c r="K400" s="143" t="s">
        <v>414</v>
      </c>
      <c r="L400" s="90"/>
      <c r="M400" s="91">
        <v>1</v>
      </c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</row>
    <row r="401" spans="1:951" ht="15" customHeight="1" x14ac:dyDescent="0.35">
      <c r="A401" s="92" t="s">
        <v>151</v>
      </c>
      <c r="B401" s="92">
        <v>7587012</v>
      </c>
      <c r="C401" s="89" t="s">
        <v>823</v>
      </c>
      <c r="D401" s="148">
        <v>35735</v>
      </c>
      <c r="E401" s="148">
        <v>23526</v>
      </c>
      <c r="F401" s="148">
        <v>44137</v>
      </c>
      <c r="G401" s="75">
        <f t="shared" si="3"/>
        <v>23</v>
      </c>
      <c r="H401" s="80" t="s">
        <v>184</v>
      </c>
      <c r="I401" s="141">
        <v>1</v>
      </c>
      <c r="J401" s="143" t="s">
        <v>150</v>
      </c>
      <c r="K401" s="143" t="s">
        <v>414</v>
      </c>
      <c r="L401" s="90"/>
      <c r="M401" s="91">
        <v>1</v>
      </c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</row>
    <row r="402" spans="1:951" ht="15" customHeight="1" x14ac:dyDescent="0.35">
      <c r="A402" s="137" t="s">
        <v>151</v>
      </c>
      <c r="B402" s="138">
        <v>7985900</v>
      </c>
      <c r="C402" s="89" t="s">
        <v>824</v>
      </c>
      <c r="D402" s="148">
        <v>35156</v>
      </c>
      <c r="E402" s="148">
        <v>25058</v>
      </c>
      <c r="F402" s="148">
        <v>43419</v>
      </c>
      <c r="G402" s="75">
        <f t="shared" si="3"/>
        <v>22</v>
      </c>
      <c r="H402" s="80" t="s">
        <v>184</v>
      </c>
      <c r="I402" s="141">
        <v>1</v>
      </c>
      <c r="J402" s="143" t="s">
        <v>150</v>
      </c>
      <c r="K402" s="143" t="s">
        <v>414</v>
      </c>
      <c r="L402" s="90"/>
      <c r="M402" s="91">
        <v>1</v>
      </c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</row>
    <row r="403" spans="1:951" ht="15" customHeight="1" x14ac:dyDescent="0.35">
      <c r="A403" s="92" t="s">
        <v>151</v>
      </c>
      <c r="B403" s="92">
        <v>7989582</v>
      </c>
      <c r="C403" s="89" t="s">
        <v>825</v>
      </c>
      <c r="D403" s="148">
        <v>35156</v>
      </c>
      <c r="E403" s="148">
        <v>24959</v>
      </c>
      <c r="F403" s="148">
        <v>44288</v>
      </c>
      <c r="G403" s="75">
        <f t="shared" si="3"/>
        <v>25</v>
      </c>
      <c r="H403" s="80" t="s">
        <v>186</v>
      </c>
      <c r="I403" s="141">
        <v>1</v>
      </c>
      <c r="J403" s="143" t="s">
        <v>150</v>
      </c>
      <c r="K403" s="143" t="s">
        <v>414</v>
      </c>
      <c r="L403" s="90"/>
      <c r="M403" s="91">
        <v>1</v>
      </c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</row>
    <row r="404" spans="1:951" ht="15" customHeight="1" x14ac:dyDescent="0.35">
      <c r="A404" s="137" t="s">
        <v>151</v>
      </c>
      <c r="B404" s="138">
        <v>8025882</v>
      </c>
      <c r="C404" s="89" t="s">
        <v>826</v>
      </c>
      <c r="D404" s="148">
        <v>33939</v>
      </c>
      <c r="E404" s="148">
        <v>22929</v>
      </c>
      <c r="F404" s="148">
        <v>43222</v>
      </c>
      <c r="G404" s="75">
        <f t="shared" si="3"/>
        <v>25</v>
      </c>
      <c r="H404" s="80" t="s">
        <v>186</v>
      </c>
      <c r="I404" s="141">
        <v>1</v>
      </c>
      <c r="J404" s="143" t="s">
        <v>412</v>
      </c>
      <c r="K404" s="143" t="s">
        <v>414</v>
      </c>
      <c r="L404" s="90"/>
      <c r="M404" s="91">
        <v>1</v>
      </c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</row>
    <row r="405" spans="1:951" ht="15" customHeight="1" x14ac:dyDescent="0.35">
      <c r="A405" s="137" t="s">
        <v>151</v>
      </c>
      <c r="B405" s="138">
        <v>8746059</v>
      </c>
      <c r="C405" s="89" t="s">
        <v>827</v>
      </c>
      <c r="D405" s="148">
        <v>36069</v>
      </c>
      <c r="E405" s="148">
        <v>23415</v>
      </c>
      <c r="F405" s="148">
        <v>43812</v>
      </c>
      <c r="G405" s="75">
        <f t="shared" si="3"/>
        <v>21</v>
      </c>
      <c r="H405" s="80" t="s">
        <v>186</v>
      </c>
      <c r="I405" s="141">
        <v>1</v>
      </c>
      <c r="J405" s="143" t="s">
        <v>189</v>
      </c>
      <c r="K405" s="143" t="s">
        <v>414</v>
      </c>
      <c r="L405" s="90"/>
      <c r="M405" s="91">
        <v>1</v>
      </c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</row>
    <row r="406" spans="1:951" ht="15" customHeight="1" x14ac:dyDescent="0.35">
      <c r="A406" s="137" t="s">
        <v>151</v>
      </c>
      <c r="B406" s="138">
        <v>8936105</v>
      </c>
      <c r="C406" s="89" t="s">
        <v>828</v>
      </c>
      <c r="D406" s="148">
        <v>28019</v>
      </c>
      <c r="E406" s="148">
        <v>16355</v>
      </c>
      <c r="F406" s="148">
        <v>37469</v>
      </c>
      <c r="G406" s="75">
        <f t="shared" si="3"/>
        <v>25</v>
      </c>
      <c r="H406" s="80" t="s">
        <v>186</v>
      </c>
      <c r="I406" s="141">
        <v>1</v>
      </c>
      <c r="J406" s="143" t="s">
        <v>150</v>
      </c>
      <c r="K406" s="143" t="s">
        <v>414</v>
      </c>
      <c r="L406" s="90"/>
      <c r="M406" s="91">
        <v>1</v>
      </c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</row>
    <row r="407" spans="1:951" ht="15" customHeight="1" x14ac:dyDescent="0.35">
      <c r="A407" s="92" t="s">
        <v>151</v>
      </c>
      <c r="B407" s="92">
        <v>9115020</v>
      </c>
      <c r="C407" s="89" t="s">
        <v>829</v>
      </c>
      <c r="D407" s="148">
        <v>33301</v>
      </c>
      <c r="E407" s="148">
        <v>23015</v>
      </c>
      <c r="F407" s="148">
        <v>44886</v>
      </c>
      <c r="G407" s="75">
        <f t="shared" si="3"/>
        <v>31</v>
      </c>
      <c r="H407" s="80" t="s">
        <v>184</v>
      </c>
      <c r="I407" s="141">
        <v>1</v>
      </c>
      <c r="J407" s="143" t="s">
        <v>150</v>
      </c>
      <c r="K407" s="143" t="s">
        <v>414</v>
      </c>
      <c r="L407" s="90"/>
      <c r="M407" s="91">
        <v>1</v>
      </c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</row>
    <row r="408" spans="1:951" ht="15" customHeight="1" x14ac:dyDescent="0.35">
      <c r="A408" s="137" t="s">
        <v>151</v>
      </c>
      <c r="B408" s="138">
        <v>9520974</v>
      </c>
      <c r="C408" s="89" t="s">
        <v>830</v>
      </c>
      <c r="D408" s="148">
        <v>34700</v>
      </c>
      <c r="E408" s="148">
        <v>24667</v>
      </c>
      <c r="F408" s="148">
        <v>43405</v>
      </c>
      <c r="G408" s="75">
        <f t="shared" si="3"/>
        <v>23</v>
      </c>
      <c r="H408" s="80" t="s">
        <v>184</v>
      </c>
      <c r="I408" s="141">
        <v>1</v>
      </c>
      <c r="J408" s="143" t="s">
        <v>150</v>
      </c>
      <c r="K408" s="143" t="s">
        <v>414</v>
      </c>
      <c r="L408" s="90"/>
      <c r="M408" s="91">
        <v>1</v>
      </c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</row>
    <row r="409" spans="1:951" ht="15" customHeight="1" x14ac:dyDescent="0.35">
      <c r="A409" s="92" t="s">
        <v>151</v>
      </c>
      <c r="B409" s="92">
        <v>9544281</v>
      </c>
      <c r="C409" s="89" t="s">
        <v>831</v>
      </c>
      <c r="D409" s="148">
        <v>35025</v>
      </c>
      <c r="E409" s="148">
        <v>23975</v>
      </c>
      <c r="F409" s="148">
        <v>44137</v>
      </c>
      <c r="G409" s="75">
        <f t="shared" si="3"/>
        <v>24</v>
      </c>
      <c r="H409" s="80" t="s">
        <v>186</v>
      </c>
      <c r="I409" s="141">
        <v>1</v>
      </c>
      <c r="J409" s="143" t="s">
        <v>150</v>
      </c>
      <c r="K409" s="143" t="s">
        <v>414</v>
      </c>
      <c r="L409" s="90"/>
      <c r="M409" s="91">
        <v>1</v>
      </c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</row>
    <row r="410" spans="1:951" ht="15" customHeight="1" x14ac:dyDescent="0.35">
      <c r="A410" s="137" t="s">
        <v>151</v>
      </c>
      <c r="B410" s="138">
        <v>9550433</v>
      </c>
      <c r="C410" s="89" t="s">
        <v>832</v>
      </c>
      <c r="D410" s="148">
        <v>36161</v>
      </c>
      <c r="E410" s="148">
        <v>24123</v>
      </c>
      <c r="F410" s="148">
        <v>43419</v>
      </c>
      <c r="G410" s="75">
        <f t="shared" si="3"/>
        <v>19</v>
      </c>
      <c r="H410" s="80" t="s">
        <v>184</v>
      </c>
      <c r="I410" s="141">
        <v>1</v>
      </c>
      <c r="J410" s="143" t="s">
        <v>150</v>
      </c>
      <c r="K410" s="143" t="s">
        <v>414</v>
      </c>
      <c r="L410" s="90"/>
      <c r="M410" s="91">
        <v>1</v>
      </c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</row>
    <row r="411" spans="1:951" ht="15" customHeight="1" x14ac:dyDescent="0.35">
      <c r="A411" s="92" t="s">
        <v>151</v>
      </c>
      <c r="B411" s="92">
        <v>9553794</v>
      </c>
      <c r="C411" s="89" t="s">
        <v>833</v>
      </c>
      <c r="D411" s="148">
        <v>35735</v>
      </c>
      <c r="E411" s="148">
        <v>24765</v>
      </c>
      <c r="F411" s="148">
        <v>44137</v>
      </c>
      <c r="G411" s="75">
        <f t="shared" si="3"/>
        <v>23</v>
      </c>
      <c r="H411" s="80" t="s">
        <v>186</v>
      </c>
      <c r="I411" s="141">
        <v>1</v>
      </c>
      <c r="J411" s="143" t="s">
        <v>413</v>
      </c>
      <c r="K411" s="143" t="s">
        <v>414</v>
      </c>
      <c r="L411" s="90"/>
      <c r="M411" s="91">
        <v>1</v>
      </c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</row>
    <row r="412" spans="1:951" ht="15" customHeight="1" x14ac:dyDescent="0.35">
      <c r="A412" s="137" t="s">
        <v>151</v>
      </c>
      <c r="B412" s="138">
        <v>9555582</v>
      </c>
      <c r="C412" s="89" t="s">
        <v>834</v>
      </c>
      <c r="D412" s="148">
        <v>39181</v>
      </c>
      <c r="E412" s="148">
        <v>24388</v>
      </c>
      <c r="F412" s="148">
        <v>45269</v>
      </c>
      <c r="G412" s="75">
        <f t="shared" si="3"/>
        <v>16</v>
      </c>
      <c r="H412" s="80" t="s">
        <v>186</v>
      </c>
      <c r="I412" s="141">
        <v>1</v>
      </c>
      <c r="J412" s="143" t="s">
        <v>412</v>
      </c>
      <c r="K412" s="143" t="s">
        <v>414</v>
      </c>
      <c r="L412" s="90"/>
      <c r="M412" s="91">
        <v>1</v>
      </c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</row>
    <row r="413" spans="1:951" ht="15" customHeight="1" x14ac:dyDescent="0.35">
      <c r="A413" s="137" t="s">
        <v>151</v>
      </c>
      <c r="B413" s="138">
        <v>9559859</v>
      </c>
      <c r="C413" s="89" t="s">
        <v>835</v>
      </c>
      <c r="D413" s="148">
        <v>35569</v>
      </c>
      <c r="E413" s="148">
        <v>24438</v>
      </c>
      <c r="F413" s="148">
        <v>45269</v>
      </c>
      <c r="G413" s="75">
        <f t="shared" si="3"/>
        <v>26</v>
      </c>
      <c r="H413" s="80" t="s">
        <v>186</v>
      </c>
      <c r="I413" s="141">
        <v>1</v>
      </c>
      <c r="J413" s="143" t="s">
        <v>412</v>
      </c>
      <c r="K413" s="143" t="s">
        <v>414</v>
      </c>
      <c r="L413" s="90"/>
      <c r="M413" s="91">
        <v>1</v>
      </c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</row>
    <row r="414" spans="1:951" ht="15" customHeight="1" x14ac:dyDescent="0.35">
      <c r="A414" s="137" t="s">
        <v>151</v>
      </c>
      <c r="B414" s="138">
        <v>9568464</v>
      </c>
      <c r="C414" s="89" t="s">
        <v>836</v>
      </c>
      <c r="D414" s="148">
        <v>36444</v>
      </c>
      <c r="E414" s="148">
        <v>23569</v>
      </c>
      <c r="F414" s="148">
        <v>43584</v>
      </c>
      <c r="G414" s="75">
        <f t="shared" si="3"/>
        <v>19</v>
      </c>
      <c r="H414" s="80" t="s">
        <v>186</v>
      </c>
      <c r="I414" s="141">
        <v>1</v>
      </c>
      <c r="J414" s="143" t="s">
        <v>150</v>
      </c>
      <c r="K414" s="143" t="s">
        <v>414</v>
      </c>
      <c r="L414" s="90"/>
      <c r="M414" s="91">
        <v>1</v>
      </c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</row>
    <row r="415" spans="1:951" ht="15" customHeight="1" x14ac:dyDescent="0.35">
      <c r="A415" s="92" t="s">
        <v>151</v>
      </c>
      <c r="B415" s="92">
        <v>9609476</v>
      </c>
      <c r="C415" s="89" t="s">
        <v>837</v>
      </c>
      <c r="D415" s="148">
        <v>37200</v>
      </c>
      <c r="E415" s="148">
        <v>25067</v>
      </c>
      <c r="F415" s="148">
        <v>43863</v>
      </c>
      <c r="G415" s="75">
        <f t="shared" si="3"/>
        <v>18</v>
      </c>
      <c r="H415" s="80" t="s">
        <v>184</v>
      </c>
      <c r="I415" s="141">
        <v>1</v>
      </c>
      <c r="J415" s="143" t="s">
        <v>412</v>
      </c>
      <c r="K415" s="143" t="s">
        <v>414</v>
      </c>
      <c r="L415" s="90"/>
      <c r="M415" s="91">
        <v>1</v>
      </c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</row>
    <row r="416" spans="1:951" ht="15" customHeight="1" x14ac:dyDescent="0.35">
      <c r="A416" s="92" t="s">
        <v>151</v>
      </c>
      <c r="B416" s="92">
        <v>9609586</v>
      </c>
      <c r="C416" s="89" t="s">
        <v>838</v>
      </c>
      <c r="D416" s="148">
        <v>34715</v>
      </c>
      <c r="E416" s="148">
        <v>24610</v>
      </c>
      <c r="F416" s="148">
        <v>44137</v>
      </c>
      <c r="G416" s="75">
        <f t="shared" si="3"/>
        <v>25</v>
      </c>
      <c r="H416" s="80" t="s">
        <v>186</v>
      </c>
      <c r="I416" s="141">
        <v>1</v>
      </c>
      <c r="J416" s="143" t="s">
        <v>413</v>
      </c>
      <c r="K416" s="143" t="s">
        <v>414</v>
      </c>
      <c r="L416" s="90"/>
      <c r="M416" s="91">
        <v>1</v>
      </c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</row>
    <row r="417" spans="1:951" s="86" customFormat="1" ht="15" customHeight="1" x14ac:dyDescent="0.35">
      <c r="A417" s="137" t="s">
        <v>151</v>
      </c>
      <c r="B417" s="138">
        <v>9611194</v>
      </c>
      <c r="C417" s="89" t="s">
        <v>839</v>
      </c>
      <c r="D417" s="148">
        <v>36161</v>
      </c>
      <c r="E417" s="148">
        <v>25309</v>
      </c>
      <c r="F417" s="148">
        <v>43405</v>
      </c>
      <c r="G417" s="75">
        <f t="shared" si="3"/>
        <v>19</v>
      </c>
      <c r="H417" s="80" t="s">
        <v>186</v>
      </c>
      <c r="I417" s="141">
        <v>1</v>
      </c>
      <c r="J417" s="143" t="s">
        <v>150</v>
      </c>
      <c r="K417" s="143" t="s">
        <v>414</v>
      </c>
      <c r="L417" s="90"/>
      <c r="M417" s="91">
        <v>1</v>
      </c>
    </row>
    <row r="418" spans="1:951" ht="15" customHeight="1" x14ac:dyDescent="0.35">
      <c r="A418" s="92" t="s">
        <v>151</v>
      </c>
      <c r="B418" s="92">
        <v>9616524</v>
      </c>
      <c r="C418" s="89" t="s">
        <v>840</v>
      </c>
      <c r="D418" s="148">
        <v>35156</v>
      </c>
      <c r="E418" s="148">
        <v>24692</v>
      </c>
      <c r="F418" s="148">
        <v>44886</v>
      </c>
      <c r="G418" s="75">
        <f t="shared" si="3"/>
        <v>26</v>
      </c>
      <c r="H418" s="80" t="s">
        <v>184</v>
      </c>
      <c r="I418" s="141">
        <v>1</v>
      </c>
      <c r="J418" s="143" t="s">
        <v>413</v>
      </c>
      <c r="K418" s="143" t="s">
        <v>414</v>
      </c>
      <c r="L418" s="90"/>
      <c r="M418" s="91">
        <v>1</v>
      </c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</row>
    <row r="419" spans="1:951" ht="15" customHeight="1" x14ac:dyDescent="0.35">
      <c r="A419" s="92" t="s">
        <v>151</v>
      </c>
      <c r="B419" s="92">
        <v>9616916</v>
      </c>
      <c r="C419" s="89" t="s">
        <v>841</v>
      </c>
      <c r="D419" s="148">
        <v>34715</v>
      </c>
      <c r="E419" s="148">
        <v>25082</v>
      </c>
      <c r="F419" s="148">
        <v>44137</v>
      </c>
      <c r="G419" s="75">
        <f t="shared" si="3"/>
        <v>25</v>
      </c>
      <c r="H419" s="80" t="s">
        <v>186</v>
      </c>
      <c r="I419" s="141">
        <v>1</v>
      </c>
      <c r="J419" s="143" t="s">
        <v>189</v>
      </c>
      <c r="K419" s="143" t="s">
        <v>414</v>
      </c>
      <c r="L419" s="90"/>
      <c r="M419" s="91">
        <v>1</v>
      </c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</row>
    <row r="420" spans="1:951" ht="15" customHeight="1" x14ac:dyDescent="0.35">
      <c r="A420" s="137" t="s">
        <v>151</v>
      </c>
      <c r="B420" s="138">
        <v>9620281</v>
      </c>
      <c r="C420" s="89" t="s">
        <v>842</v>
      </c>
      <c r="D420" s="148">
        <v>34700</v>
      </c>
      <c r="E420" s="148">
        <v>25261</v>
      </c>
      <c r="F420" s="148">
        <v>43584</v>
      </c>
      <c r="G420" s="75">
        <f t="shared" ref="G420:G466" si="4">IF(F420&gt;0,INT(YEARFRAC(F420,D420)),0)</f>
        <v>24</v>
      </c>
      <c r="H420" s="80" t="s">
        <v>186</v>
      </c>
      <c r="I420" s="141">
        <v>1</v>
      </c>
      <c r="J420" s="143" t="s">
        <v>150</v>
      </c>
      <c r="K420" s="143" t="s">
        <v>414</v>
      </c>
      <c r="L420" s="90"/>
      <c r="M420" s="91">
        <v>1</v>
      </c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</row>
    <row r="421" spans="1:951" s="86" customFormat="1" ht="15" customHeight="1" x14ac:dyDescent="0.35">
      <c r="A421" s="137" t="s">
        <v>151</v>
      </c>
      <c r="B421" s="138">
        <v>9879800</v>
      </c>
      <c r="C421" s="89" t="s">
        <v>843</v>
      </c>
      <c r="D421" s="148">
        <v>32776</v>
      </c>
      <c r="E421" s="148">
        <v>24642</v>
      </c>
      <c r="F421" s="148">
        <v>43487</v>
      </c>
      <c r="G421" s="75">
        <f t="shared" si="4"/>
        <v>29</v>
      </c>
      <c r="H421" s="80" t="s">
        <v>186</v>
      </c>
      <c r="I421" s="141">
        <v>1</v>
      </c>
      <c r="J421" s="143" t="s">
        <v>150</v>
      </c>
      <c r="K421" s="143" t="s">
        <v>414</v>
      </c>
      <c r="L421" s="90"/>
      <c r="M421" s="91">
        <v>1</v>
      </c>
    </row>
    <row r="422" spans="1:951" ht="15" customHeight="1" x14ac:dyDescent="0.35">
      <c r="A422" s="137" t="s">
        <v>151</v>
      </c>
      <c r="B422" s="138">
        <v>10126520</v>
      </c>
      <c r="C422" s="89" t="s">
        <v>844</v>
      </c>
      <c r="D422" s="148">
        <v>35584</v>
      </c>
      <c r="E422" s="148">
        <v>25434</v>
      </c>
      <c r="F422" s="148">
        <v>43584</v>
      </c>
      <c r="G422" s="75">
        <f t="shared" si="4"/>
        <v>21</v>
      </c>
      <c r="H422" s="80" t="s">
        <v>184</v>
      </c>
      <c r="I422" s="141">
        <v>1</v>
      </c>
      <c r="J422" s="143" t="s">
        <v>413</v>
      </c>
      <c r="K422" s="143" t="s">
        <v>414</v>
      </c>
      <c r="L422" s="90"/>
      <c r="M422" s="91">
        <v>1</v>
      </c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</row>
    <row r="423" spans="1:951" ht="15" customHeight="1" x14ac:dyDescent="0.35">
      <c r="A423" s="137" t="s">
        <v>151</v>
      </c>
      <c r="B423" s="138">
        <v>10127108</v>
      </c>
      <c r="C423" s="89" t="s">
        <v>845</v>
      </c>
      <c r="D423" s="148">
        <v>35025</v>
      </c>
      <c r="E423" s="148">
        <v>25918</v>
      </c>
      <c r="F423" s="148">
        <v>43584</v>
      </c>
      <c r="G423" s="75">
        <f t="shared" si="4"/>
        <v>23</v>
      </c>
      <c r="H423" s="80" t="s">
        <v>186</v>
      </c>
      <c r="I423" s="141">
        <v>1</v>
      </c>
      <c r="J423" s="143" t="s">
        <v>412</v>
      </c>
      <c r="K423" s="143" t="s">
        <v>414</v>
      </c>
      <c r="L423" s="90"/>
      <c r="M423" s="91">
        <v>1</v>
      </c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</row>
    <row r="424" spans="1:951" ht="15" customHeight="1" x14ac:dyDescent="0.35">
      <c r="A424" s="92" t="s">
        <v>151</v>
      </c>
      <c r="B424" s="92">
        <v>10137103</v>
      </c>
      <c r="C424" s="89" t="s">
        <v>846</v>
      </c>
      <c r="D424" s="148">
        <v>34715</v>
      </c>
      <c r="E424" s="148">
        <v>25460</v>
      </c>
      <c r="F424" s="148">
        <v>44683</v>
      </c>
      <c r="G424" s="75">
        <f t="shared" si="4"/>
        <v>27</v>
      </c>
      <c r="H424" s="80" t="s">
        <v>186</v>
      </c>
      <c r="I424" s="141">
        <v>1</v>
      </c>
      <c r="J424" s="143" t="s">
        <v>412</v>
      </c>
      <c r="K424" s="143" t="s">
        <v>414</v>
      </c>
      <c r="L424" s="90"/>
      <c r="M424" s="91">
        <v>1</v>
      </c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</row>
    <row r="425" spans="1:951" ht="15" customHeight="1" x14ac:dyDescent="0.35">
      <c r="A425" s="92" t="s">
        <v>151</v>
      </c>
      <c r="B425" s="92">
        <v>10321879</v>
      </c>
      <c r="C425" s="89" t="s">
        <v>847</v>
      </c>
      <c r="D425" s="148">
        <v>34700</v>
      </c>
      <c r="E425" s="148">
        <v>25669</v>
      </c>
      <c r="F425" s="148">
        <v>44683</v>
      </c>
      <c r="G425" s="75">
        <f t="shared" si="4"/>
        <v>27</v>
      </c>
      <c r="H425" s="80" t="s">
        <v>184</v>
      </c>
      <c r="I425" s="141">
        <v>1</v>
      </c>
      <c r="J425" s="143" t="s">
        <v>412</v>
      </c>
      <c r="K425" s="143" t="s">
        <v>414</v>
      </c>
      <c r="L425" s="90"/>
      <c r="M425" s="91">
        <v>1</v>
      </c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</row>
    <row r="426" spans="1:951" ht="15" customHeight="1" x14ac:dyDescent="0.35">
      <c r="A426" s="92" t="s">
        <v>151</v>
      </c>
      <c r="B426" s="92">
        <v>10477837</v>
      </c>
      <c r="C426" s="89" t="s">
        <v>848</v>
      </c>
      <c r="D426" s="148">
        <v>35025</v>
      </c>
      <c r="E426" s="148">
        <v>25423</v>
      </c>
      <c r="F426" s="148">
        <v>44158</v>
      </c>
      <c r="G426" s="75">
        <f t="shared" si="4"/>
        <v>25</v>
      </c>
      <c r="H426" s="80" t="s">
        <v>184</v>
      </c>
      <c r="I426" s="141">
        <v>1</v>
      </c>
      <c r="J426" s="143" t="s">
        <v>189</v>
      </c>
      <c r="K426" s="143" t="s">
        <v>414</v>
      </c>
      <c r="L426" s="90"/>
      <c r="M426" s="91">
        <v>1</v>
      </c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</row>
    <row r="427" spans="1:951" ht="15" customHeight="1" x14ac:dyDescent="0.35">
      <c r="A427" s="92" t="s">
        <v>151</v>
      </c>
      <c r="B427" s="92">
        <v>10636429</v>
      </c>
      <c r="C427" s="89" t="s">
        <v>849</v>
      </c>
      <c r="D427" s="148">
        <v>35156</v>
      </c>
      <c r="E427" s="148">
        <v>26202</v>
      </c>
      <c r="F427" s="148">
        <v>44288</v>
      </c>
      <c r="G427" s="75">
        <f t="shared" si="4"/>
        <v>25</v>
      </c>
      <c r="H427" s="80" t="s">
        <v>186</v>
      </c>
      <c r="I427" s="141">
        <v>1</v>
      </c>
      <c r="J427" s="143" t="s">
        <v>412</v>
      </c>
      <c r="K427" s="143" t="s">
        <v>414</v>
      </c>
      <c r="L427" s="90"/>
      <c r="M427" s="91">
        <v>1</v>
      </c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</row>
    <row r="428" spans="1:951" ht="15" customHeight="1" x14ac:dyDescent="0.35">
      <c r="A428" s="92" t="s">
        <v>151</v>
      </c>
      <c r="B428" s="92">
        <v>10640774</v>
      </c>
      <c r="C428" s="89" t="s">
        <v>850</v>
      </c>
      <c r="D428" s="148">
        <v>34715</v>
      </c>
      <c r="E428" s="148">
        <v>25557</v>
      </c>
      <c r="F428" s="148">
        <v>44256</v>
      </c>
      <c r="G428" s="75">
        <f t="shared" si="4"/>
        <v>26</v>
      </c>
      <c r="H428" s="80" t="s">
        <v>186</v>
      </c>
      <c r="I428" s="141">
        <v>1</v>
      </c>
      <c r="J428" s="143" t="s">
        <v>412</v>
      </c>
      <c r="K428" s="143" t="s">
        <v>414</v>
      </c>
      <c r="L428" s="90"/>
      <c r="M428" s="91">
        <v>1</v>
      </c>
    </row>
    <row r="429" spans="1:951" ht="15" customHeight="1" x14ac:dyDescent="0.35">
      <c r="A429" s="137" t="s">
        <v>151</v>
      </c>
      <c r="B429" s="138">
        <v>10770063</v>
      </c>
      <c r="C429" s="89" t="s">
        <v>851</v>
      </c>
      <c r="D429" s="148">
        <v>35584</v>
      </c>
      <c r="E429" s="148">
        <v>25806</v>
      </c>
      <c r="F429" s="148">
        <v>43375</v>
      </c>
      <c r="G429" s="75">
        <f t="shared" si="4"/>
        <v>21</v>
      </c>
      <c r="H429" s="80" t="s">
        <v>186</v>
      </c>
      <c r="I429" s="141">
        <v>2</v>
      </c>
      <c r="J429" s="143" t="s">
        <v>413</v>
      </c>
      <c r="K429" s="143" t="s">
        <v>414</v>
      </c>
      <c r="L429" s="90"/>
      <c r="M429" s="91">
        <v>0.85</v>
      </c>
    </row>
    <row r="430" spans="1:951" ht="15" customHeight="1" x14ac:dyDescent="0.35">
      <c r="A430" s="137" t="s">
        <v>151</v>
      </c>
      <c r="B430" s="92">
        <v>10771919</v>
      </c>
      <c r="C430" s="89" t="s">
        <v>852</v>
      </c>
      <c r="D430" s="148">
        <v>35922</v>
      </c>
      <c r="E430" s="148">
        <v>25671</v>
      </c>
      <c r="F430" s="148">
        <v>45077</v>
      </c>
      <c r="G430" s="75">
        <f t="shared" si="4"/>
        <v>25</v>
      </c>
      <c r="H430" s="80" t="s">
        <v>186</v>
      </c>
      <c r="I430" s="141">
        <v>1</v>
      </c>
      <c r="J430" s="143" t="s">
        <v>413</v>
      </c>
      <c r="K430" s="143" t="s">
        <v>414</v>
      </c>
      <c r="L430" s="90"/>
      <c r="M430" s="91">
        <v>1</v>
      </c>
    </row>
    <row r="431" spans="1:951" ht="15" customHeight="1" x14ac:dyDescent="0.35">
      <c r="A431" s="137" t="s">
        <v>151</v>
      </c>
      <c r="B431" s="92">
        <v>10843596</v>
      </c>
      <c r="C431" s="89" t="s">
        <v>853</v>
      </c>
      <c r="D431" s="148">
        <v>35982</v>
      </c>
      <c r="E431" s="148">
        <v>26771</v>
      </c>
      <c r="F431" s="148">
        <v>45077</v>
      </c>
      <c r="G431" s="75">
        <f t="shared" si="4"/>
        <v>24</v>
      </c>
      <c r="H431" s="80" t="s">
        <v>186</v>
      </c>
      <c r="I431" s="141">
        <v>1</v>
      </c>
      <c r="J431" s="143" t="s">
        <v>189</v>
      </c>
      <c r="K431" s="143" t="s">
        <v>414</v>
      </c>
      <c r="L431" s="90"/>
      <c r="M431" s="91">
        <v>1</v>
      </c>
    </row>
    <row r="432" spans="1:951" ht="15" customHeight="1" x14ac:dyDescent="0.35">
      <c r="A432" s="137" t="s">
        <v>151</v>
      </c>
      <c r="B432" s="92">
        <v>10848370</v>
      </c>
      <c r="C432" s="89" t="s">
        <v>854</v>
      </c>
      <c r="D432" s="148">
        <v>35922</v>
      </c>
      <c r="E432" s="148">
        <v>26716</v>
      </c>
      <c r="F432" s="148">
        <v>45077</v>
      </c>
      <c r="G432" s="75">
        <f t="shared" si="4"/>
        <v>25</v>
      </c>
      <c r="H432" s="80" t="s">
        <v>186</v>
      </c>
      <c r="I432" s="141">
        <v>1</v>
      </c>
      <c r="J432" s="143" t="s">
        <v>150</v>
      </c>
      <c r="K432" s="143" t="s">
        <v>414</v>
      </c>
      <c r="L432" s="90"/>
      <c r="M432" s="91">
        <v>1</v>
      </c>
    </row>
    <row r="433" spans="1:13" ht="15" customHeight="1" x14ac:dyDescent="0.35">
      <c r="A433" s="92" t="s">
        <v>151</v>
      </c>
      <c r="B433" s="92">
        <v>10854119</v>
      </c>
      <c r="C433" s="89" t="s">
        <v>855</v>
      </c>
      <c r="D433" s="148">
        <v>35735</v>
      </c>
      <c r="E433" s="148">
        <v>26356</v>
      </c>
      <c r="F433" s="148">
        <v>44886</v>
      </c>
      <c r="G433" s="75">
        <f t="shared" si="4"/>
        <v>25</v>
      </c>
      <c r="H433" s="80" t="s">
        <v>186</v>
      </c>
      <c r="I433" s="141">
        <v>1</v>
      </c>
      <c r="J433" s="143" t="s">
        <v>413</v>
      </c>
      <c r="K433" s="143" t="s">
        <v>414</v>
      </c>
      <c r="L433" s="90"/>
      <c r="M433" s="91">
        <v>1</v>
      </c>
    </row>
    <row r="434" spans="1:13" ht="15" customHeight="1" x14ac:dyDescent="0.35">
      <c r="A434" s="137" t="s">
        <v>151</v>
      </c>
      <c r="B434" s="138">
        <v>10956093</v>
      </c>
      <c r="C434" s="89" t="s">
        <v>856</v>
      </c>
      <c r="D434" s="148">
        <v>35156</v>
      </c>
      <c r="E434" s="148">
        <v>25686</v>
      </c>
      <c r="F434" s="148">
        <v>43585</v>
      </c>
      <c r="G434" s="75">
        <f t="shared" si="4"/>
        <v>23</v>
      </c>
      <c r="H434" s="80" t="s">
        <v>186</v>
      </c>
      <c r="I434" s="141">
        <v>1</v>
      </c>
      <c r="J434" s="143" t="s">
        <v>150</v>
      </c>
      <c r="K434" s="143" t="s">
        <v>414</v>
      </c>
      <c r="L434" s="90"/>
      <c r="M434" s="91">
        <v>1</v>
      </c>
    </row>
    <row r="435" spans="1:13" ht="15" customHeight="1" x14ac:dyDescent="0.35">
      <c r="A435" s="137" t="s">
        <v>151</v>
      </c>
      <c r="B435" s="138">
        <v>11075887</v>
      </c>
      <c r="C435" s="89" t="s">
        <v>857</v>
      </c>
      <c r="D435" s="148">
        <v>35072</v>
      </c>
      <c r="E435" s="148">
        <v>26214</v>
      </c>
      <c r="F435" s="148">
        <v>44683</v>
      </c>
      <c r="G435" s="75">
        <f t="shared" si="4"/>
        <v>26</v>
      </c>
      <c r="H435" s="80" t="s">
        <v>186</v>
      </c>
      <c r="I435" s="141">
        <v>1</v>
      </c>
      <c r="J435" s="143" t="s">
        <v>412</v>
      </c>
      <c r="K435" s="143" t="s">
        <v>414</v>
      </c>
      <c r="L435" s="90"/>
      <c r="M435" s="91">
        <v>1</v>
      </c>
    </row>
    <row r="436" spans="1:13" ht="15" customHeight="1" x14ac:dyDescent="0.35">
      <c r="A436" s="92" t="s">
        <v>151</v>
      </c>
      <c r="B436" s="92">
        <v>11075956</v>
      </c>
      <c r="C436" s="89" t="s">
        <v>858</v>
      </c>
      <c r="D436" s="148">
        <v>35025</v>
      </c>
      <c r="E436" s="148">
        <v>26323</v>
      </c>
      <c r="F436" s="148">
        <v>44158</v>
      </c>
      <c r="G436" s="75">
        <f t="shared" si="4"/>
        <v>25</v>
      </c>
      <c r="H436" s="80" t="s">
        <v>184</v>
      </c>
      <c r="I436" s="141">
        <v>1</v>
      </c>
      <c r="J436" s="143" t="s">
        <v>150</v>
      </c>
      <c r="K436" s="143" t="s">
        <v>414</v>
      </c>
      <c r="L436" s="90"/>
      <c r="M436" s="91">
        <v>1</v>
      </c>
    </row>
    <row r="437" spans="1:13" ht="15" customHeight="1" x14ac:dyDescent="0.35">
      <c r="A437" s="137" t="s">
        <v>151</v>
      </c>
      <c r="B437" s="92">
        <v>11106293</v>
      </c>
      <c r="C437" s="89" t="s">
        <v>859</v>
      </c>
      <c r="D437" s="148">
        <v>35922</v>
      </c>
      <c r="E437" s="148">
        <v>26510</v>
      </c>
      <c r="F437" s="148">
        <v>45077</v>
      </c>
      <c r="G437" s="75">
        <f t="shared" si="4"/>
        <v>25</v>
      </c>
      <c r="H437" s="80" t="s">
        <v>186</v>
      </c>
      <c r="I437" s="141">
        <v>1</v>
      </c>
      <c r="J437" s="143" t="s">
        <v>150</v>
      </c>
      <c r="K437" s="143" t="s">
        <v>414</v>
      </c>
      <c r="L437" s="90"/>
      <c r="M437" s="91">
        <v>1</v>
      </c>
    </row>
    <row r="438" spans="1:13" ht="15" customHeight="1" x14ac:dyDescent="0.35">
      <c r="A438" s="137" t="s">
        <v>151</v>
      </c>
      <c r="B438" s="92">
        <v>11264519</v>
      </c>
      <c r="C438" s="89" t="s">
        <v>860</v>
      </c>
      <c r="D438" s="148">
        <v>36444</v>
      </c>
      <c r="E438" s="148">
        <v>26289</v>
      </c>
      <c r="F438" s="148">
        <v>45077</v>
      </c>
      <c r="G438" s="75">
        <f t="shared" si="4"/>
        <v>23</v>
      </c>
      <c r="H438" s="80" t="s">
        <v>186</v>
      </c>
      <c r="I438" s="141">
        <v>1</v>
      </c>
      <c r="J438" s="143" t="s">
        <v>150</v>
      </c>
      <c r="K438" s="143" t="s">
        <v>414</v>
      </c>
      <c r="L438" s="90"/>
      <c r="M438" s="91">
        <v>1</v>
      </c>
    </row>
    <row r="439" spans="1:13" ht="15" customHeight="1" x14ac:dyDescent="0.35">
      <c r="A439" s="137" t="s">
        <v>151</v>
      </c>
      <c r="B439" s="138">
        <v>11267671</v>
      </c>
      <c r="C439" s="89" t="s">
        <v>861</v>
      </c>
      <c r="D439" s="148">
        <v>28009</v>
      </c>
      <c r="E439" s="148">
        <v>16554</v>
      </c>
      <c r="F439" s="148">
        <v>38322</v>
      </c>
      <c r="G439" s="75">
        <f t="shared" si="4"/>
        <v>28</v>
      </c>
      <c r="H439" s="80" t="s">
        <v>186</v>
      </c>
      <c r="I439" s="141">
        <v>1</v>
      </c>
      <c r="J439" s="143" t="s">
        <v>150</v>
      </c>
      <c r="K439" s="143" t="s">
        <v>414</v>
      </c>
      <c r="L439" s="90"/>
      <c r="M439" s="91">
        <v>1</v>
      </c>
    </row>
    <row r="440" spans="1:13" ht="15" customHeight="1" x14ac:dyDescent="0.35">
      <c r="A440" s="137" t="s">
        <v>151</v>
      </c>
      <c r="B440" s="138">
        <v>11268725</v>
      </c>
      <c r="C440" s="89" t="s">
        <v>862</v>
      </c>
      <c r="D440" s="148">
        <v>35025</v>
      </c>
      <c r="E440" s="148">
        <v>25816</v>
      </c>
      <c r="F440" s="148">
        <v>43812</v>
      </c>
      <c r="G440" s="75">
        <f t="shared" si="4"/>
        <v>24</v>
      </c>
      <c r="H440" s="80" t="s">
        <v>186</v>
      </c>
      <c r="I440" s="141">
        <v>1</v>
      </c>
      <c r="J440" s="143" t="s">
        <v>412</v>
      </c>
      <c r="K440" s="143" t="s">
        <v>414</v>
      </c>
      <c r="L440" s="90"/>
      <c r="M440" s="91">
        <v>1</v>
      </c>
    </row>
    <row r="441" spans="1:13" ht="15" customHeight="1" x14ac:dyDescent="0.35">
      <c r="A441" s="137" t="s">
        <v>151</v>
      </c>
      <c r="B441" s="138">
        <v>11431065</v>
      </c>
      <c r="C441" s="89" t="s">
        <v>863</v>
      </c>
      <c r="D441" s="148">
        <v>27426</v>
      </c>
      <c r="E441" s="148">
        <v>17352</v>
      </c>
      <c r="F441" s="148">
        <v>35795</v>
      </c>
      <c r="G441" s="75">
        <f t="shared" si="4"/>
        <v>22</v>
      </c>
      <c r="H441" s="80" t="s">
        <v>184</v>
      </c>
      <c r="I441" s="141">
        <v>1</v>
      </c>
      <c r="J441" s="143" t="s">
        <v>150</v>
      </c>
      <c r="K441" s="143" t="s">
        <v>414</v>
      </c>
      <c r="L441" s="90"/>
      <c r="M441" s="91">
        <v>1</v>
      </c>
    </row>
    <row r="442" spans="1:13" ht="15" customHeight="1" x14ac:dyDescent="0.35">
      <c r="A442" s="137" t="s">
        <v>151</v>
      </c>
      <c r="B442" s="138">
        <v>11543453</v>
      </c>
      <c r="C442" s="89" t="s">
        <v>864</v>
      </c>
      <c r="D442" s="147">
        <v>35735</v>
      </c>
      <c r="E442" s="147">
        <v>23618</v>
      </c>
      <c r="F442" s="148">
        <v>41914</v>
      </c>
      <c r="G442" s="75">
        <f t="shared" si="4"/>
        <v>16</v>
      </c>
      <c r="H442" s="80" t="s">
        <v>186</v>
      </c>
      <c r="I442" s="141">
        <v>1</v>
      </c>
      <c r="J442" s="143" t="s">
        <v>150</v>
      </c>
      <c r="K442" s="143" t="s">
        <v>414</v>
      </c>
      <c r="L442" s="90"/>
      <c r="M442" s="91">
        <v>1</v>
      </c>
    </row>
    <row r="443" spans="1:13" ht="15" customHeight="1" x14ac:dyDescent="0.35">
      <c r="A443" s="92" t="s">
        <v>151</v>
      </c>
      <c r="B443" s="92">
        <v>11549518</v>
      </c>
      <c r="C443" s="89" t="s">
        <v>865</v>
      </c>
      <c r="D443" s="148">
        <v>36814</v>
      </c>
      <c r="E443" s="148">
        <v>27137</v>
      </c>
      <c r="F443" s="148">
        <v>44886</v>
      </c>
      <c r="G443" s="75">
        <f t="shared" si="4"/>
        <v>22</v>
      </c>
      <c r="H443" s="80" t="s">
        <v>186</v>
      </c>
      <c r="I443" s="141">
        <v>1</v>
      </c>
      <c r="J443" s="143" t="s">
        <v>412</v>
      </c>
      <c r="K443" s="143" t="s">
        <v>414</v>
      </c>
      <c r="L443" s="90"/>
      <c r="M443" s="91">
        <v>1</v>
      </c>
    </row>
    <row r="444" spans="1:13" ht="15" customHeight="1" x14ac:dyDescent="0.35">
      <c r="A444" s="92" t="s">
        <v>151</v>
      </c>
      <c r="B444" s="92">
        <v>12018055</v>
      </c>
      <c r="C444" s="89" t="s">
        <v>866</v>
      </c>
      <c r="D444" s="148">
        <v>36444</v>
      </c>
      <c r="E444" s="148">
        <v>27313</v>
      </c>
      <c r="F444" s="148">
        <v>44886</v>
      </c>
      <c r="G444" s="75">
        <f t="shared" si="4"/>
        <v>23</v>
      </c>
      <c r="H444" s="80" t="s">
        <v>184</v>
      </c>
      <c r="I444" s="141">
        <v>1</v>
      </c>
      <c r="J444" s="143" t="s">
        <v>412</v>
      </c>
      <c r="K444" s="143" t="s">
        <v>414</v>
      </c>
      <c r="L444" s="90"/>
      <c r="M444" s="91">
        <v>1</v>
      </c>
    </row>
    <row r="445" spans="1:13" ht="15" customHeight="1" x14ac:dyDescent="0.35">
      <c r="A445" s="92" t="s">
        <v>151</v>
      </c>
      <c r="B445" s="92">
        <v>12020310</v>
      </c>
      <c r="C445" s="89" t="s">
        <v>867</v>
      </c>
      <c r="D445" s="148">
        <v>36814</v>
      </c>
      <c r="E445" s="148">
        <v>26541</v>
      </c>
      <c r="F445" s="148">
        <v>44886</v>
      </c>
      <c r="G445" s="75">
        <f t="shared" si="4"/>
        <v>22</v>
      </c>
      <c r="H445" s="80" t="s">
        <v>184</v>
      </c>
      <c r="I445" s="141">
        <v>1</v>
      </c>
      <c r="J445" s="143" t="s">
        <v>412</v>
      </c>
      <c r="K445" s="143" t="s">
        <v>414</v>
      </c>
      <c r="L445" s="90"/>
      <c r="M445" s="91">
        <v>1</v>
      </c>
    </row>
    <row r="446" spans="1:13" ht="15" customHeight="1" x14ac:dyDescent="0.35">
      <c r="A446" s="137" t="s">
        <v>151</v>
      </c>
      <c r="B446" s="92">
        <v>12433774</v>
      </c>
      <c r="C446" s="89" t="s">
        <v>868</v>
      </c>
      <c r="D446" s="148">
        <v>38089</v>
      </c>
      <c r="E446" s="148">
        <v>27540</v>
      </c>
      <c r="F446" s="148">
        <v>45077</v>
      </c>
      <c r="G446" s="75">
        <f t="shared" si="4"/>
        <v>19</v>
      </c>
      <c r="H446" s="80" t="s">
        <v>184</v>
      </c>
      <c r="I446" s="141">
        <v>1</v>
      </c>
      <c r="J446" s="143" t="s">
        <v>189</v>
      </c>
      <c r="K446" s="143" t="s">
        <v>414</v>
      </c>
      <c r="L446" s="90"/>
      <c r="M446" s="91">
        <v>1</v>
      </c>
    </row>
    <row r="447" spans="1:13" ht="15" customHeight="1" x14ac:dyDescent="0.35">
      <c r="A447" s="137" t="s">
        <v>151</v>
      </c>
      <c r="B447" s="138">
        <v>12509702</v>
      </c>
      <c r="C447" s="89" t="s">
        <v>869</v>
      </c>
      <c r="D447" s="148">
        <v>39722</v>
      </c>
      <c r="E447" s="148">
        <v>26524</v>
      </c>
      <c r="F447" s="148">
        <v>43405</v>
      </c>
      <c r="G447" s="75">
        <f t="shared" si="4"/>
        <v>10</v>
      </c>
      <c r="H447" s="80" t="s">
        <v>184</v>
      </c>
      <c r="I447" s="141">
        <v>1</v>
      </c>
      <c r="J447" s="143" t="s">
        <v>412</v>
      </c>
      <c r="K447" s="143" t="s">
        <v>414</v>
      </c>
      <c r="L447" s="90"/>
      <c r="M447" s="91">
        <v>1</v>
      </c>
    </row>
    <row r="448" spans="1:13" ht="15" customHeight="1" x14ac:dyDescent="0.35">
      <c r="A448" s="137" t="s">
        <v>870</v>
      </c>
      <c r="B448" s="138">
        <v>14270578</v>
      </c>
      <c r="C448" s="89" t="s">
        <v>871</v>
      </c>
      <c r="D448" s="148">
        <v>33025</v>
      </c>
      <c r="E448" s="148">
        <v>17804</v>
      </c>
      <c r="F448" s="148">
        <v>39994</v>
      </c>
      <c r="G448" s="75">
        <f t="shared" si="4"/>
        <v>19</v>
      </c>
      <c r="H448" s="80" t="s">
        <v>186</v>
      </c>
      <c r="I448" s="141">
        <v>1</v>
      </c>
      <c r="J448" s="143" t="s">
        <v>150</v>
      </c>
      <c r="K448" s="143" t="s">
        <v>414</v>
      </c>
      <c r="L448" s="90"/>
      <c r="M448" s="91">
        <v>1</v>
      </c>
    </row>
    <row r="449" spans="1:13" ht="15" customHeight="1" x14ac:dyDescent="0.35">
      <c r="A449" s="137" t="s">
        <v>870</v>
      </c>
      <c r="B449" s="138">
        <v>81072297</v>
      </c>
      <c r="C449" s="89" t="s">
        <v>872</v>
      </c>
      <c r="D449" s="148">
        <v>29267</v>
      </c>
      <c r="E449" s="148">
        <v>18431</v>
      </c>
      <c r="F449" s="148">
        <v>39994</v>
      </c>
      <c r="G449" s="75">
        <f t="shared" si="4"/>
        <v>29</v>
      </c>
      <c r="H449" s="80" t="s">
        <v>186</v>
      </c>
      <c r="I449" s="141">
        <v>1</v>
      </c>
      <c r="J449" s="143" t="s">
        <v>150</v>
      </c>
      <c r="K449" s="143" t="s">
        <v>414</v>
      </c>
      <c r="L449" s="90"/>
      <c r="M449" s="91">
        <v>1</v>
      </c>
    </row>
    <row r="450" spans="1:13" ht="15" customHeight="1" x14ac:dyDescent="0.35">
      <c r="A450" s="137" t="s">
        <v>870</v>
      </c>
      <c r="B450" s="138">
        <v>81124361</v>
      </c>
      <c r="C450" s="89" t="s">
        <v>873</v>
      </c>
      <c r="D450" s="148">
        <v>28200</v>
      </c>
      <c r="E450" s="148">
        <v>14982</v>
      </c>
      <c r="F450" s="148">
        <v>37602</v>
      </c>
      <c r="G450" s="75">
        <f t="shared" si="4"/>
        <v>25</v>
      </c>
      <c r="H450" s="80" t="s">
        <v>184</v>
      </c>
      <c r="I450" s="141">
        <v>1</v>
      </c>
      <c r="J450" s="143" t="s">
        <v>412</v>
      </c>
      <c r="K450" s="143" t="s">
        <v>414</v>
      </c>
      <c r="L450" s="90"/>
      <c r="M450" s="91">
        <v>1</v>
      </c>
    </row>
    <row r="451" spans="1:13" ht="15" customHeight="1" x14ac:dyDescent="0.35">
      <c r="A451" s="137" t="s">
        <v>151</v>
      </c>
      <c r="B451" s="138">
        <v>7435900</v>
      </c>
      <c r="C451" s="89" t="s">
        <v>874</v>
      </c>
      <c r="D451" s="148">
        <v>35156</v>
      </c>
      <c r="E451" s="148">
        <v>25606</v>
      </c>
      <c r="F451" s="148">
        <v>45453</v>
      </c>
      <c r="G451" s="75">
        <f t="shared" si="4"/>
        <v>28</v>
      </c>
      <c r="H451" s="80" t="s">
        <v>184</v>
      </c>
      <c r="I451" s="141">
        <v>1</v>
      </c>
      <c r="J451" s="143" t="s">
        <v>150</v>
      </c>
      <c r="K451" s="143" t="s">
        <v>414</v>
      </c>
      <c r="L451" s="90"/>
      <c r="M451" s="91">
        <v>1</v>
      </c>
    </row>
    <row r="452" spans="1:13" ht="15" customHeight="1" x14ac:dyDescent="0.35">
      <c r="A452" s="137" t="s">
        <v>151</v>
      </c>
      <c r="B452" s="138">
        <v>7441255</v>
      </c>
      <c r="C452" s="89" t="s">
        <v>875</v>
      </c>
      <c r="D452" s="148">
        <v>35922</v>
      </c>
      <c r="E452" s="148">
        <v>25745</v>
      </c>
      <c r="F452" s="148">
        <v>45453</v>
      </c>
      <c r="G452" s="75">
        <f t="shared" si="4"/>
        <v>26</v>
      </c>
      <c r="H452" s="80" t="s">
        <v>184</v>
      </c>
      <c r="I452" s="141">
        <v>1</v>
      </c>
      <c r="J452" s="143" t="s">
        <v>412</v>
      </c>
      <c r="K452" s="143" t="s">
        <v>414</v>
      </c>
      <c r="L452" s="90"/>
      <c r="M452" s="91">
        <v>1</v>
      </c>
    </row>
    <row r="453" spans="1:13" ht="15" customHeight="1" x14ac:dyDescent="0.35">
      <c r="A453" s="137" t="s">
        <v>151</v>
      </c>
      <c r="B453" s="138">
        <v>9487693</v>
      </c>
      <c r="C453" s="89" t="s">
        <v>876</v>
      </c>
      <c r="D453" s="148">
        <v>38443</v>
      </c>
      <c r="E453" s="148">
        <v>25420</v>
      </c>
      <c r="F453" s="148">
        <v>45453</v>
      </c>
      <c r="G453" s="75">
        <f t="shared" si="4"/>
        <v>19</v>
      </c>
      <c r="H453" s="80" t="s">
        <v>184</v>
      </c>
      <c r="I453" s="141">
        <v>1</v>
      </c>
      <c r="J453" s="143" t="s">
        <v>149</v>
      </c>
      <c r="K453" s="143" t="s">
        <v>415</v>
      </c>
      <c r="L453" s="90"/>
      <c r="M453" s="91">
        <v>1</v>
      </c>
    </row>
    <row r="454" spans="1:13" ht="15" customHeight="1" x14ac:dyDescent="0.35">
      <c r="A454" s="137" t="s">
        <v>151</v>
      </c>
      <c r="B454" s="138">
        <v>11171200</v>
      </c>
      <c r="C454" s="89" t="s">
        <v>877</v>
      </c>
      <c r="D454" s="148">
        <v>38544</v>
      </c>
      <c r="E454" s="148">
        <v>26600</v>
      </c>
      <c r="F454" s="148">
        <v>45453</v>
      </c>
      <c r="G454" s="75">
        <f t="shared" si="4"/>
        <v>18</v>
      </c>
      <c r="H454" s="80" t="s">
        <v>186</v>
      </c>
      <c r="I454" s="141">
        <v>1</v>
      </c>
      <c r="J454" s="143" t="s">
        <v>412</v>
      </c>
      <c r="K454" s="143" t="s">
        <v>414</v>
      </c>
      <c r="L454" s="90"/>
      <c r="M454" s="91">
        <v>1</v>
      </c>
    </row>
    <row r="455" spans="1:13" ht="15" customHeight="1" x14ac:dyDescent="0.35">
      <c r="A455" s="137" t="s">
        <v>151</v>
      </c>
      <c r="B455" s="138">
        <v>11426933</v>
      </c>
      <c r="C455" s="89" t="s">
        <v>878</v>
      </c>
      <c r="D455" s="148">
        <v>35922</v>
      </c>
      <c r="E455" s="148">
        <v>26720</v>
      </c>
      <c r="F455" s="148">
        <v>45453</v>
      </c>
      <c r="G455" s="75">
        <f t="shared" si="4"/>
        <v>26</v>
      </c>
      <c r="H455" s="80" t="s">
        <v>184</v>
      </c>
      <c r="I455" s="141">
        <v>1</v>
      </c>
      <c r="J455" s="143" t="s">
        <v>150</v>
      </c>
      <c r="K455" s="143" t="s">
        <v>414</v>
      </c>
      <c r="L455" s="90"/>
      <c r="M455" s="91">
        <v>1</v>
      </c>
    </row>
    <row r="456" spans="1:13" ht="15" customHeight="1" x14ac:dyDescent="0.35">
      <c r="A456" s="137" t="s">
        <v>151</v>
      </c>
      <c r="B456" s="138">
        <v>12081757</v>
      </c>
      <c r="C456" s="89" t="s">
        <v>879</v>
      </c>
      <c r="D456" s="148">
        <v>36444</v>
      </c>
      <c r="E456" s="148">
        <v>26514</v>
      </c>
      <c r="F456" s="148">
        <v>45453</v>
      </c>
      <c r="G456" s="75">
        <f t="shared" si="4"/>
        <v>24</v>
      </c>
      <c r="H456" s="80" t="s">
        <v>184</v>
      </c>
      <c r="I456" s="141">
        <v>1</v>
      </c>
      <c r="J456" s="143" t="s">
        <v>413</v>
      </c>
      <c r="K456" s="143" t="s">
        <v>414</v>
      </c>
      <c r="L456" s="90"/>
      <c r="M456" s="91">
        <v>1</v>
      </c>
    </row>
    <row r="457" spans="1:13" ht="15" customHeight="1" x14ac:dyDescent="0.35">
      <c r="A457" s="137" t="s">
        <v>151</v>
      </c>
      <c r="B457" s="138">
        <v>12244609</v>
      </c>
      <c r="C457" s="89" t="s">
        <v>880</v>
      </c>
      <c r="D457" s="148">
        <v>36814</v>
      </c>
      <c r="E457" s="148">
        <v>27895</v>
      </c>
      <c r="F457" s="148">
        <v>45453</v>
      </c>
      <c r="G457" s="75">
        <f t="shared" si="4"/>
        <v>23</v>
      </c>
      <c r="H457" s="80" t="s">
        <v>186</v>
      </c>
      <c r="I457" s="141">
        <v>1</v>
      </c>
      <c r="J457" s="143" t="s">
        <v>413</v>
      </c>
      <c r="K457" s="143" t="s">
        <v>414</v>
      </c>
      <c r="L457" s="90"/>
      <c r="M457" s="91">
        <v>1</v>
      </c>
    </row>
    <row r="458" spans="1:13" ht="15" customHeight="1" x14ac:dyDescent="0.35">
      <c r="A458" s="137" t="s">
        <v>151</v>
      </c>
      <c r="B458" s="138">
        <v>12369485</v>
      </c>
      <c r="C458" s="89" t="s">
        <v>881</v>
      </c>
      <c r="D458" s="148">
        <v>38635</v>
      </c>
      <c r="E458" s="148">
        <v>26929</v>
      </c>
      <c r="F458" s="148">
        <v>45453</v>
      </c>
      <c r="G458" s="75">
        <f t="shared" si="4"/>
        <v>18</v>
      </c>
      <c r="H458" s="80" t="s">
        <v>186</v>
      </c>
      <c r="I458" s="141">
        <v>1</v>
      </c>
      <c r="J458" s="143" t="s">
        <v>413</v>
      </c>
      <c r="K458" s="143" t="s">
        <v>414</v>
      </c>
      <c r="L458" s="90"/>
      <c r="M458" s="91">
        <v>1</v>
      </c>
    </row>
    <row r="459" spans="1:13" ht="15" customHeight="1" x14ac:dyDescent="0.35">
      <c r="A459" s="137" t="s">
        <v>151</v>
      </c>
      <c r="B459" s="92">
        <v>7436178</v>
      </c>
      <c r="C459" s="89" t="s">
        <v>882</v>
      </c>
      <c r="D459" s="148">
        <v>35922</v>
      </c>
      <c r="E459" s="148">
        <v>26012</v>
      </c>
      <c r="F459" s="148">
        <v>45705</v>
      </c>
      <c r="G459" s="75">
        <f t="shared" si="4"/>
        <v>26</v>
      </c>
      <c r="H459" s="80" t="s">
        <v>186</v>
      </c>
      <c r="I459" s="141">
        <v>1</v>
      </c>
      <c r="J459" s="143" t="s">
        <v>150</v>
      </c>
      <c r="K459" s="143" t="s">
        <v>414</v>
      </c>
      <c r="L459" s="90"/>
      <c r="M459" s="91">
        <v>1</v>
      </c>
    </row>
    <row r="460" spans="1:13" ht="15" customHeight="1" x14ac:dyDescent="0.35">
      <c r="A460" s="137" t="s">
        <v>151</v>
      </c>
      <c r="B460" s="92">
        <v>9628464</v>
      </c>
      <c r="C460" s="89" t="s">
        <v>883</v>
      </c>
      <c r="D460" s="148">
        <v>38474</v>
      </c>
      <c r="E460" s="148">
        <v>25441</v>
      </c>
      <c r="F460" s="148">
        <v>45705</v>
      </c>
      <c r="G460" s="75">
        <f t="shared" si="4"/>
        <v>19</v>
      </c>
      <c r="H460" s="80" t="s">
        <v>184</v>
      </c>
      <c r="I460" s="141">
        <v>1</v>
      </c>
      <c r="J460" s="143" t="s">
        <v>412</v>
      </c>
      <c r="K460" s="143" t="s">
        <v>414</v>
      </c>
      <c r="L460" s="90"/>
      <c r="M460" s="91">
        <v>1</v>
      </c>
    </row>
    <row r="461" spans="1:13" ht="15" customHeight="1" x14ac:dyDescent="0.35">
      <c r="A461" s="137" t="s">
        <v>151</v>
      </c>
      <c r="B461" s="92">
        <v>7413706</v>
      </c>
      <c r="C461" s="89" t="s">
        <v>884</v>
      </c>
      <c r="D461" s="148">
        <v>34715</v>
      </c>
      <c r="E461" s="148">
        <v>25159</v>
      </c>
      <c r="F461" s="148">
        <v>45705</v>
      </c>
      <c r="G461" s="75">
        <f t="shared" si="4"/>
        <v>30</v>
      </c>
      <c r="H461" s="80" t="s">
        <v>186</v>
      </c>
      <c r="I461" s="141">
        <v>1</v>
      </c>
      <c r="J461" s="143" t="s">
        <v>412</v>
      </c>
      <c r="K461" s="143" t="s">
        <v>414</v>
      </c>
      <c r="L461" s="90"/>
      <c r="M461" s="91">
        <v>1</v>
      </c>
    </row>
    <row r="462" spans="1:13" ht="15" customHeight="1" x14ac:dyDescent="0.35">
      <c r="A462" s="137" t="s">
        <v>151</v>
      </c>
      <c r="B462" s="92">
        <v>12704414</v>
      </c>
      <c r="C462" s="89" t="s">
        <v>885</v>
      </c>
      <c r="D462" s="148">
        <v>37021</v>
      </c>
      <c r="E462" s="148">
        <v>28234</v>
      </c>
      <c r="F462" s="148">
        <v>45705</v>
      </c>
      <c r="G462" s="75">
        <f t="shared" si="4"/>
        <v>23</v>
      </c>
      <c r="H462" s="80" t="s">
        <v>184</v>
      </c>
      <c r="I462" s="141">
        <v>1</v>
      </c>
      <c r="J462" s="143" t="s">
        <v>412</v>
      </c>
      <c r="K462" s="143" t="s">
        <v>414</v>
      </c>
      <c r="L462" s="90"/>
      <c r="M462" s="91">
        <v>1</v>
      </c>
    </row>
    <row r="463" spans="1:13" ht="15" customHeight="1" x14ac:dyDescent="0.35">
      <c r="A463" s="137" t="s">
        <v>151</v>
      </c>
      <c r="B463" s="92">
        <v>11879514</v>
      </c>
      <c r="C463" s="89" t="s">
        <v>886</v>
      </c>
      <c r="D463" s="148">
        <v>37200</v>
      </c>
      <c r="E463" s="148">
        <v>27001</v>
      </c>
      <c r="F463" s="148">
        <v>45705</v>
      </c>
      <c r="G463" s="75">
        <f t="shared" si="4"/>
        <v>23</v>
      </c>
      <c r="H463" s="80" t="s">
        <v>186</v>
      </c>
      <c r="I463" s="141">
        <v>1</v>
      </c>
      <c r="J463" s="143" t="s">
        <v>412</v>
      </c>
      <c r="K463" s="143" t="s">
        <v>414</v>
      </c>
      <c r="L463" s="90"/>
      <c r="M463" s="91">
        <v>1</v>
      </c>
    </row>
    <row r="464" spans="1:13" ht="15" customHeight="1" x14ac:dyDescent="0.35">
      <c r="A464" s="137" t="s">
        <v>151</v>
      </c>
      <c r="B464" s="92">
        <v>5929601</v>
      </c>
      <c r="C464" s="89" t="s">
        <v>887</v>
      </c>
      <c r="D464" s="148">
        <v>35243</v>
      </c>
      <c r="E464" s="148">
        <v>22438</v>
      </c>
      <c r="F464" s="148">
        <v>45705</v>
      </c>
      <c r="G464" s="75">
        <f t="shared" si="4"/>
        <v>28</v>
      </c>
      <c r="H464" s="80" t="s">
        <v>186</v>
      </c>
      <c r="I464" s="141">
        <v>1</v>
      </c>
      <c r="J464" s="143" t="s">
        <v>413</v>
      </c>
      <c r="K464" s="143" t="s">
        <v>414</v>
      </c>
      <c r="L464" s="90"/>
      <c r="M464" s="91">
        <v>1</v>
      </c>
    </row>
    <row r="465" spans="1:13" ht="15" customHeight="1" x14ac:dyDescent="0.35">
      <c r="A465" s="137" t="s">
        <v>151</v>
      </c>
      <c r="B465" s="92">
        <v>12264116</v>
      </c>
      <c r="C465" s="89" t="s">
        <v>888</v>
      </c>
      <c r="D465" s="148">
        <v>36444</v>
      </c>
      <c r="E465" s="148">
        <v>27583</v>
      </c>
      <c r="F465" s="148">
        <v>45705</v>
      </c>
      <c r="G465" s="75">
        <f t="shared" si="4"/>
        <v>25</v>
      </c>
      <c r="H465" s="80" t="s">
        <v>186</v>
      </c>
      <c r="I465" s="141">
        <v>1</v>
      </c>
      <c r="J465" s="143" t="s">
        <v>413</v>
      </c>
      <c r="K465" s="143" t="s">
        <v>414</v>
      </c>
      <c r="L465" s="90"/>
      <c r="M465" s="91">
        <v>1</v>
      </c>
    </row>
    <row r="466" spans="1:13" ht="15" customHeight="1" x14ac:dyDescent="0.35">
      <c r="A466" s="92" t="s">
        <v>151</v>
      </c>
      <c r="B466" s="92">
        <v>12266437</v>
      </c>
      <c r="C466" s="89" t="s">
        <v>889</v>
      </c>
      <c r="D466" s="148">
        <v>40105</v>
      </c>
      <c r="E466" s="148">
        <v>27827</v>
      </c>
      <c r="F466" s="148">
        <v>45705</v>
      </c>
      <c r="G466" s="75">
        <f t="shared" si="4"/>
        <v>15</v>
      </c>
      <c r="H466" s="80" t="s">
        <v>186</v>
      </c>
      <c r="I466" s="141">
        <v>1</v>
      </c>
      <c r="J466" s="143" t="s">
        <v>413</v>
      </c>
      <c r="K466" s="143" t="s">
        <v>415</v>
      </c>
      <c r="L466" s="90"/>
      <c r="M466" s="91">
        <v>1</v>
      </c>
    </row>
    <row r="467" spans="1:13" ht="28.5" customHeight="1" thickBot="1" x14ac:dyDescent="0.6">
      <c r="A467" s="101"/>
      <c r="B467" s="98" t="s">
        <v>170</v>
      </c>
      <c r="C467" s="100">
        <f>COUNTIF(B8:B466,"&gt;0")</f>
        <v>459</v>
      </c>
      <c r="D467" s="149"/>
      <c r="E467" s="150"/>
      <c r="F467" s="150"/>
      <c r="G467" s="102"/>
      <c r="H467" s="150"/>
      <c r="I467" s="102"/>
      <c r="J467" s="102"/>
      <c r="K467" s="102"/>
      <c r="L467" s="102"/>
      <c r="M467" s="102"/>
    </row>
  </sheetData>
  <autoFilter ref="A7:FZ467" xr:uid="{00000000-0009-0000-0000-00000A000000}"/>
  <mergeCells count="3">
    <mergeCell ref="A5:H5"/>
    <mergeCell ref="I5:M5"/>
    <mergeCell ref="A3:J3"/>
  </mergeCells>
  <dataValidations count="2">
    <dataValidation operator="equal" allowBlank="1" showInputMessage="1" showErrorMessage="1" promptTitle="Registro obligatorio" prompt="Dato indispensable para el cálculo del Bono Fin de Año" sqref="E8:E466 B8:B466 I8:I466" xr:uid="{00000000-0002-0000-0A00-000000000000}">
      <formula1>0</formula1>
      <formula2>0</formula2>
    </dataValidation>
    <dataValidation operator="equal" allowBlank="1" showInputMessage="1" showErrorMessage="1" promptTitle="Registro obligatorio" prompt="Dato indispensable para el cálculo del Bono Fin de Año" sqref="J1:L1048576" xr:uid="{00000000-0002-0000-0A00-000001000000}"/>
  </dataValidations>
  <printOptions horizontalCentered="1" verticalCentered="1"/>
  <pageMargins left="0" right="0" top="0" bottom="0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5737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17</vt:i4>
      </vt:variant>
    </vt:vector>
  </HeadingPairs>
  <TitlesOfParts>
    <vt:vector size="24" baseType="lpstr">
      <vt:lpstr>LISTADO_IEU_POR_CODIGO</vt:lpstr>
      <vt:lpstr>RESUMEN</vt:lpstr>
      <vt:lpstr>RESUMEN_PRESUPUESTARIO</vt:lpstr>
      <vt:lpstr>RESUMEN_GENERAL</vt:lpstr>
      <vt:lpstr>DOC_FIJOS</vt:lpstr>
      <vt:lpstr>DOC_CONTRATADOS</vt:lpstr>
      <vt:lpstr>DOC_JUBILADOS</vt:lpstr>
      <vt:lpstr>DOC_CONTRATADOS!_FilterDatabase</vt:lpstr>
      <vt:lpstr>DOC_CONTRATADOS!_FilterDatabase_0</vt:lpstr>
      <vt:lpstr>DOC_FIJOS!_FilterDatabase_0</vt:lpstr>
      <vt:lpstr>DOC_JUBILADOS!_FilterDatabase_0</vt:lpstr>
      <vt:lpstr>DOC_CONTRATADOS!_FilterDatabase_0_0</vt:lpstr>
      <vt:lpstr>DOC_FIJOS!_FilterDatabase_0_0</vt:lpstr>
      <vt:lpstr>DOC_JUBILADOS!_FilterDatabase_0_0</vt:lpstr>
      <vt:lpstr>DOC_CONTRATADOS!_FilterDatabase_0_0_0</vt:lpstr>
      <vt:lpstr>DOC_FIJOS!_FilterDatabase_0_0_0</vt:lpstr>
      <vt:lpstr>DOC_JUBILADOS!_FilterDatabase_0_0_0</vt:lpstr>
      <vt:lpstr>DOC_CONTRATADOS!_FilterDatabase_0_0_0_0</vt:lpstr>
      <vt:lpstr>DOC_FIJOS!_FilterDatabase_0_0_0_0</vt:lpstr>
      <vt:lpstr>DOC_JUBILADOS!_FilterDatabase_0_0_0_0</vt:lpstr>
      <vt:lpstr>DOC_CONTRATADOS!_FilterDatabase_0_0_0_0_0</vt:lpstr>
      <vt:lpstr>DOC_FIJOS!_FilterDatabase_0_0_0_0_0</vt:lpstr>
      <vt:lpstr>DOC_JUBILADOS!_FilterDatabase_0_0_0_0_0</vt:lpstr>
      <vt:lpstr>CODIGO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Talento Humano06</dc:creator>
  <cp:lastModifiedBy>lucas.a carrizales ruiz</cp:lastModifiedBy>
  <cp:revision>21</cp:revision>
  <cp:lastPrinted>2015-10-30T21:26:15Z</cp:lastPrinted>
  <dcterms:created xsi:type="dcterms:W3CDTF">2015-10-22T15:14:49Z</dcterms:created>
  <dcterms:modified xsi:type="dcterms:W3CDTF">2025-07-28T18:19:03Z</dcterms:modified>
  <dc:language>es-VE</dc:language>
</cp:coreProperties>
</file>